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Google Drive\03 Business\01 NeverSettle Pty Ltd\Website Files\WooCommerce\"/>
    </mc:Choice>
  </mc:AlternateContent>
  <bookViews>
    <workbookView xWindow="240" yWindow="90" windowWidth="14955" windowHeight="10740"/>
  </bookViews>
  <sheets>
    <sheet name="Planner" sheetId="2" r:id="rId1"/>
    <sheet name="Holidays" sheetId="3" state="hidden" r:id="rId2"/>
    <sheet name="MiniCalendars" sheetId="1" state="hidden" r:id="rId3"/>
  </sheets>
  <definedNames>
    <definedName name="arr_event">#REF!</definedName>
    <definedName name="arr_eventdate">#REF!</definedName>
    <definedName name="arr_holiday">Holidays!$A:$A</definedName>
    <definedName name="arr_holidaydate">Holidays!$F:$F</definedName>
    <definedName name="month">Holidays!$B$4</definedName>
    <definedName name="_xlnm.Print_Area" localSheetId="0">Planner!$A$3:$Q$57</definedName>
    <definedName name="startday">MiniCalendars!$T$1</definedName>
    <definedName name="theDate">Planner!$D$2</definedName>
    <definedName name="valuevx">42.314159</definedName>
    <definedName name="weekNumOpt">MiniCalendars!$X$1</definedName>
    <definedName name="year">Holidays!$B$3</definedName>
  </definedNames>
  <calcPr calcId="152511"/>
</workbook>
</file>

<file path=xl/calcChain.xml><?xml version="1.0" encoding="utf-8"?>
<calcChain xmlns="http://schemas.openxmlformats.org/spreadsheetml/2006/main">
  <c r="M2" i="2" l="1"/>
  <c r="O12" i="2"/>
  <c r="O16" i="2" s="1"/>
  <c r="O20" i="2" s="1"/>
  <c r="O24" i="2" s="1"/>
  <c r="O28" i="2" s="1"/>
  <c r="O32" i="2" s="1"/>
  <c r="O36" i="2" s="1"/>
  <c r="O40" i="2" s="1"/>
  <c r="O44" i="2" s="1"/>
  <c r="O48" i="2" s="1"/>
  <c r="O50" i="2" s="1"/>
  <c r="O52" i="2" s="1"/>
  <c r="O54" i="2" s="1"/>
  <c r="O56" i="2" s="1"/>
  <c r="Q24" i="1"/>
  <c r="P24" i="1"/>
  <c r="O24" i="1"/>
  <c r="N24" i="1"/>
  <c r="M24" i="1"/>
  <c r="L24" i="1"/>
  <c r="K24" i="1"/>
  <c r="Q15" i="1"/>
  <c r="P15" i="1"/>
  <c r="O15" i="1"/>
  <c r="N15" i="1"/>
  <c r="M15" i="1"/>
  <c r="L15" i="1"/>
  <c r="K15" i="1"/>
  <c r="Q6" i="1"/>
  <c r="P6" i="1"/>
  <c r="O6" i="1"/>
  <c r="N6" i="1"/>
  <c r="M6" i="1"/>
  <c r="L6" i="1"/>
  <c r="K6" i="1"/>
  <c r="D2" i="2"/>
  <c r="M3" i="2" l="1"/>
  <c r="L7" i="2"/>
  <c r="M5" i="2"/>
  <c r="J3" i="2"/>
  <c r="D3" i="2"/>
  <c r="A3" i="2"/>
  <c r="K14" i="1"/>
  <c r="B3" i="3"/>
  <c r="B4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C7" i="2"/>
  <c r="B14" i="1"/>
  <c r="F12" i="2"/>
  <c r="F16" i="2" s="1"/>
  <c r="F20" i="2" s="1"/>
  <c r="F24" i="2" s="1"/>
  <c r="F28" i="2" s="1"/>
  <c r="F32" i="2" s="1"/>
  <c r="F36" i="2" s="1"/>
  <c r="F40" i="2" s="1"/>
  <c r="F44" i="2" s="1"/>
  <c r="F48" i="2" s="1"/>
  <c r="F50" i="2" s="1"/>
  <c r="F52" i="2" s="1"/>
  <c r="F54" i="2" s="1"/>
  <c r="F56" i="2" s="1"/>
  <c r="D5" i="2"/>
  <c r="H24" i="1"/>
  <c r="G24" i="1"/>
  <c r="F24" i="1"/>
  <c r="E24" i="1"/>
  <c r="D24" i="1"/>
  <c r="C24" i="1"/>
  <c r="B24" i="1"/>
  <c r="H15" i="1"/>
  <c r="G15" i="1"/>
  <c r="F15" i="1"/>
  <c r="E15" i="1"/>
  <c r="D15" i="1"/>
  <c r="C15" i="1"/>
  <c r="B15" i="1"/>
  <c r="H6" i="1"/>
  <c r="G6" i="1"/>
  <c r="F6" i="1"/>
  <c r="E6" i="1"/>
  <c r="D6" i="1"/>
  <c r="C6" i="1"/>
  <c r="B6" i="1"/>
  <c r="B23" i="1" l="1"/>
  <c r="D29" i="1" s="1"/>
  <c r="U29" i="1" s="1"/>
  <c r="Q21" i="1"/>
  <c r="M21" i="1"/>
  <c r="Q20" i="1"/>
  <c r="M20" i="1"/>
  <c r="Q19" i="1"/>
  <c r="M19" i="1"/>
  <c r="Q18" i="1"/>
  <c r="M18" i="1"/>
  <c r="Q17" i="1"/>
  <c r="M17" i="1"/>
  <c r="Q16" i="1"/>
  <c r="M16" i="1"/>
  <c r="P21" i="1"/>
  <c r="L21" i="1"/>
  <c r="P20" i="1"/>
  <c r="L20" i="1"/>
  <c r="P19" i="1"/>
  <c r="L19" i="1"/>
  <c r="P18" i="1"/>
  <c r="L18" i="1"/>
  <c r="P17" i="1"/>
  <c r="L17" i="1"/>
  <c r="P16" i="1"/>
  <c r="L16" i="1"/>
  <c r="N21" i="1"/>
  <c r="N20" i="1"/>
  <c r="N16" i="1"/>
  <c r="O21" i="1"/>
  <c r="K21" i="1"/>
  <c r="J21" i="1" s="1"/>
  <c r="O20" i="1"/>
  <c r="K20" i="1"/>
  <c r="J20" i="1" s="1"/>
  <c r="O19" i="1"/>
  <c r="K19" i="1"/>
  <c r="O18" i="1"/>
  <c r="K18" i="1"/>
  <c r="O17" i="1"/>
  <c r="K17" i="1"/>
  <c r="O16" i="1"/>
  <c r="K16" i="1"/>
  <c r="N19" i="1"/>
  <c r="N18" i="1"/>
  <c r="N17" i="1"/>
  <c r="F15" i="3"/>
  <c r="K5" i="1"/>
  <c r="K23" i="1"/>
  <c r="F27" i="3"/>
  <c r="F10" i="3"/>
  <c r="F9" i="3"/>
  <c r="F22" i="3"/>
  <c r="C17" i="1"/>
  <c r="T17" i="1" s="1"/>
  <c r="C16" i="1"/>
  <c r="T16" i="1" s="1"/>
  <c r="H18" i="1"/>
  <c r="Y18" i="1" s="1"/>
  <c r="G20" i="1"/>
  <c r="X20" i="1" s="1"/>
  <c r="F17" i="3"/>
  <c r="H16" i="1"/>
  <c r="Y16" i="1" s="1"/>
  <c r="H17" i="1"/>
  <c r="Y17" i="1" s="1"/>
  <c r="G19" i="1"/>
  <c r="X19" i="1" s="1"/>
  <c r="F20" i="1"/>
  <c r="W20" i="1" s="1"/>
  <c r="H21" i="1"/>
  <c r="Y21" i="1" s="1"/>
  <c r="G16" i="1"/>
  <c r="X16" i="1" s="1"/>
  <c r="G17" i="1"/>
  <c r="X17" i="1" s="1"/>
  <c r="G18" i="1"/>
  <c r="X18" i="1" s="1"/>
  <c r="F19" i="1"/>
  <c r="W19" i="1" s="1"/>
  <c r="H20" i="1"/>
  <c r="Y20" i="1" s="1"/>
  <c r="F26" i="3"/>
  <c r="F16" i="3"/>
  <c r="F21" i="1"/>
  <c r="W21" i="1" s="1"/>
  <c r="F16" i="1"/>
  <c r="W16" i="1" s="1"/>
  <c r="F17" i="1"/>
  <c r="W17" i="1" s="1"/>
  <c r="F18" i="1"/>
  <c r="W18" i="1" s="1"/>
  <c r="H19" i="1"/>
  <c r="Y19" i="1" s="1"/>
  <c r="G21" i="1"/>
  <c r="X21" i="1" s="1"/>
  <c r="F21" i="3"/>
  <c r="C18" i="1"/>
  <c r="T18" i="1" s="1"/>
  <c r="C19" i="1"/>
  <c r="T19" i="1" s="1"/>
  <c r="C20" i="1"/>
  <c r="T20" i="1" s="1"/>
  <c r="C21" i="1"/>
  <c r="T21" i="1" s="1"/>
  <c r="B5" i="1"/>
  <c r="F25" i="3"/>
  <c r="F20" i="3"/>
  <c r="F14" i="3"/>
  <c r="F24" i="3"/>
  <c r="F18" i="3"/>
  <c r="F13" i="3"/>
  <c r="E16" i="1"/>
  <c r="V16" i="1" s="1"/>
  <c r="B16" i="1"/>
  <c r="E17" i="1"/>
  <c r="V17" i="1" s="1"/>
  <c r="B17" i="1"/>
  <c r="E18" i="1"/>
  <c r="V18" i="1" s="1"/>
  <c r="B18" i="1"/>
  <c r="E19" i="1"/>
  <c r="V19" i="1" s="1"/>
  <c r="B19" i="1"/>
  <c r="E20" i="1"/>
  <c r="V20" i="1" s="1"/>
  <c r="B20" i="1"/>
  <c r="E21" i="1"/>
  <c r="V21" i="1" s="1"/>
  <c r="B21" i="1"/>
  <c r="F23" i="3"/>
  <c r="F19" i="3"/>
  <c r="D16" i="1"/>
  <c r="U16" i="1" s="1"/>
  <c r="D17" i="1"/>
  <c r="U17" i="1" s="1"/>
  <c r="D18" i="1"/>
  <c r="U18" i="1" s="1"/>
  <c r="D19" i="1"/>
  <c r="U19" i="1" s="1"/>
  <c r="D20" i="1"/>
  <c r="U20" i="1" s="1"/>
  <c r="D21" i="1"/>
  <c r="U21" i="1" s="1"/>
  <c r="J8" i="2" l="1"/>
  <c r="J7" i="2"/>
  <c r="H27" i="1"/>
  <c r="Y27" i="1" s="1"/>
  <c r="B29" i="1"/>
  <c r="S29" i="1" s="1"/>
  <c r="C26" i="1"/>
  <c r="T26" i="1" s="1"/>
  <c r="H29" i="1"/>
  <c r="Y29" i="1" s="1"/>
  <c r="D26" i="1"/>
  <c r="U26" i="1" s="1"/>
  <c r="G28" i="1"/>
  <c r="X28" i="1" s="1"/>
  <c r="B25" i="1"/>
  <c r="D30" i="1"/>
  <c r="U30" i="1" s="1"/>
  <c r="H25" i="1"/>
  <c r="Y25" i="1" s="1"/>
  <c r="B27" i="1"/>
  <c r="S27" i="1" s="1"/>
  <c r="C29" i="1"/>
  <c r="T29" i="1" s="1"/>
  <c r="G26" i="1"/>
  <c r="X26" i="1" s="1"/>
  <c r="F26" i="1"/>
  <c r="W26" i="1" s="1"/>
  <c r="F28" i="1"/>
  <c r="W28" i="1" s="1"/>
  <c r="F30" i="1"/>
  <c r="W30" i="1" s="1"/>
  <c r="E26" i="1"/>
  <c r="V26" i="1" s="1"/>
  <c r="E28" i="1"/>
  <c r="V28" i="1" s="1"/>
  <c r="E30" i="1"/>
  <c r="V30" i="1" s="1"/>
  <c r="D27" i="1"/>
  <c r="U27" i="1" s="1"/>
  <c r="G27" i="1"/>
  <c r="X27" i="1" s="1"/>
  <c r="J16" i="1"/>
  <c r="J18" i="1"/>
  <c r="C30" i="1"/>
  <c r="T30" i="1" s="1"/>
  <c r="C25" i="1"/>
  <c r="T25" i="1" s="1"/>
  <c r="C27" i="1"/>
  <c r="T27" i="1" s="1"/>
  <c r="H26" i="1"/>
  <c r="Y26" i="1" s="1"/>
  <c r="H28" i="1"/>
  <c r="Y28" i="1" s="1"/>
  <c r="H30" i="1"/>
  <c r="Y30" i="1" s="1"/>
  <c r="B26" i="1"/>
  <c r="B28" i="1"/>
  <c r="S28" i="1" s="1"/>
  <c r="B30" i="1"/>
  <c r="S30" i="1" s="1"/>
  <c r="D28" i="1"/>
  <c r="U28" i="1" s="1"/>
  <c r="G25" i="1"/>
  <c r="X25" i="1" s="1"/>
  <c r="C28" i="1"/>
  <c r="T28" i="1" s="1"/>
  <c r="G30" i="1"/>
  <c r="X30" i="1" s="1"/>
  <c r="F25" i="1"/>
  <c r="W25" i="1" s="1"/>
  <c r="F27" i="1"/>
  <c r="W27" i="1" s="1"/>
  <c r="F29" i="1"/>
  <c r="W29" i="1" s="1"/>
  <c r="E25" i="1"/>
  <c r="V25" i="1" s="1"/>
  <c r="E27" i="1"/>
  <c r="V27" i="1" s="1"/>
  <c r="E29" i="1"/>
  <c r="V29" i="1" s="1"/>
  <c r="D25" i="1"/>
  <c r="U25" i="1" s="1"/>
  <c r="J17" i="1"/>
  <c r="J19" i="1"/>
  <c r="B12" i="1"/>
  <c r="S12" i="1" s="1"/>
  <c r="Q12" i="1"/>
  <c r="M12" i="1"/>
  <c r="Q11" i="1"/>
  <c r="M11" i="1"/>
  <c r="Q10" i="1"/>
  <c r="M10" i="1"/>
  <c r="Q9" i="1"/>
  <c r="M9" i="1"/>
  <c r="Q8" i="1"/>
  <c r="M8" i="1"/>
  <c r="Q7" i="1"/>
  <c r="M7" i="1"/>
  <c r="P12" i="1"/>
  <c r="L12" i="1"/>
  <c r="P11" i="1"/>
  <c r="L11" i="1"/>
  <c r="P10" i="1"/>
  <c r="L10" i="1"/>
  <c r="P9" i="1"/>
  <c r="L9" i="1"/>
  <c r="P8" i="1"/>
  <c r="L8" i="1"/>
  <c r="P7" i="1"/>
  <c r="L7" i="1"/>
  <c r="N11" i="1"/>
  <c r="N10" i="1"/>
  <c r="N9" i="1"/>
  <c r="N8" i="1"/>
  <c r="O12" i="1"/>
  <c r="K12" i="1"/>
  <c r="O11" i="1"/>
  <c r="K11" i="1"/>
  <c r="O10" i="1"/>
  <c r="K10" i="1"/>
  <c r="O9" i="1"/>
  <c r="K9" i="1"/>
  <c r="O8" i="1"/>
  <c r="K8" i="1"/>
  <c r="O7" i="1"/>
  <c r="K7" i="1"/>
  <c r="N12" i="1"/>
  <c r="N7" i="1"/>
  <c r="G29" i="1"/>
  <c r="X29" i="1" s="1"/>
  <c r="Q30" i="1"/>
  <c r="M30" i="1"/>
  <c r="Q29" i="1"/>
  <c r="M29" i="1"/>
  <c r="Q28" i="1"/>
  <c r="M28" i="1"/>
  <c r="Q27" i="1"/>
  <c r="M27" i="1"/>
  <c r="Q26" i="1"/>
  <c r="M26" i="1"/>
  <c r="Q25" i="1"/>
  <c r="M25" i="1"/>
  <c r="P30" i="1"/>
  <c r="L30" i="1"/>
  <c r="P29" i="1"/>
  <c r="L29" i="1"/>
  <c r="P28" i="1"/>
  <c r="L28" i="1"/>
  <c r="P27" i="1"/>
  <c r="L27" i="1"/>
  <c r="P26" i="1"/>
  <c r="L26" i="1"/>
  <c r="P25" i="1"/>
  <c r="L25" i="1"/>
  <c r="N28" i="1"/>
  <c r="N27" i="1"/>
  <c r="N26" i="1"/>
  <c r="O30" i="1"/>
  <c r="K30" i="1"/>
  <c r="O29" i="1"/>
  <c r="K29" i="1"/>
  <c r="J29" i="1" s="1"/>
  <c r="O28" i="1"/>
  <c r="K28" i="1"/>
  <c r="O27" i="1"/>
  <c r="K27" i="1"/>
  <c r="O26" i="1"/>
  <c r="K26" i="1"/>
  <c r="O25" i="1"/>
  <c r="K25" i="1"/>
  <c r="N30" i="1"/>
  <c r="N29" i="1"/>
  <c r="N25" i="1"/>
  <c r="C10" i="1"/>
  <c r="T10" i="1" s="1"/>
  <c r="F10" i="1"/>
  <c r="W10" i="1" s="1"/>
  <c r="H12" i="1"/>
  <c r="Y12" i="1" s="1"/>
  <c r="B10" i="1"/>
  <c r="S10" i="1" s="1"/>
  <c r="B11" i="1"/>
  <c r="S11" i="1" s="1"/>
  <c r="D12" i="1"/>
  <c r="U12" i="1" s="1"/>
  <c r="G12" i="1"/>
  <c r="X12" i="1" s="1"/>
  <c r="D8" i="1"/>
  <c r="U8" i="1" s="1"/>
  <c r="B9" i="1"/>
  <c r="S9" i="1" s="1"/>
  <c r="C12" i="1"/>
  <c r="T12" i="1" s="1"/>
  <c r="E9" i="1"/>
  <c r="V9" i="1" s="1"/>
  <c r="H10" i="1"/>
  <c r="Y10" i="1" s="1"/>
  <c r="F11" i="1"/>
  <c r="W11" i="1" s="1"/>
  <c r="F7" i="1"/>
  <c r="W7" i="1" s="1"/>
  <c r="D9" i="1"/>
  <c r="U9" i="1" s="1"/>
  <c r="B8" i="1"/>
  <c r="S8" i="1" s="1"/>
  <c r="A7" i="2"/>
  <c r="G7" i="1"/>
  <c r="X7" i="1" s="1"/>
  <c r="E11" i="1"/>
  <c r="V11" i="1" s="1"/>
  <c r="G8" i="1"/>
  <c r="X8" i="1" s="1"/>
  <c r="H8" i="1"/>
  <c r="Y8" i="1" s="1"/>
  <c r="D10" i="1"/>
  <c r="U10" i="1" s="1"/>
  <c r="F12" i="1"/>
  <c r="W12" i="1" s="1"/>
  <c r="F8" i="1"/>
  <c r="W8" i="1" s="1"/>
  <c r="B7" i="1"/>
  <c r="S7" i="1" s="1"/>
  <c r="C7" i="1"/>
  <c r="T7" i="1" s="1"/>
  <c r="G10" i="1"/>
  <c r="X10" i="1" s="1"/>
  <c r="C8" i="1"/>
  <c r="T8" i="1" s="1"/>
  <c r="D7" i="1"/>
  <c r="U7" i="1" s="1"/>
  <c r="F9" i="1"/>
  <c r="W9" i="1" s="1"/>
  <c r="D11" i="1"/>
  <c r="U11" i="1" s="1"/>
  <c r="H9" i="1"/>
  <c r="Y9" i="1" s="1"/>
  <c r="G9" i="1"/>
  <c r="X9" i="1" s="1"/>
  <c r="E12" i="1"/>
  <c r="V12" i="1" s="1"/>
  <c r="H7" i="1"/>
  <c r="Y7" i="1" s="1"/>
  <c r="E8" i="1"/>
  <c r="V8" i="1" s="1"/>
  <c r="C11" i="1"/>
  <c r="T11" i="1" s="1"/>
  <c r="E7" i="1"/>
  <c r="V7" i="1" s="1"/>
  <c r="C9" i="1"/>
  <c r="T9" i="1" s="1"/>
  <c r="G11" i="1"/>
  <c r="X11" i="1" s="1"/>
  <c r="H11" i="1"/>
  <c r="Y11" i="1" s="1"/>
  <c r="E10" i="1"/>
  <c r="V10" i="1" s="1"/>
  <c r="A16" i="1"/>
  <c r="S16" i="1"/>
  <c r="S25" i="1"/>
  <c r="A18" i="1"/>
  <c r="S18" i="1"/>
  <c r="A21" i="1"/>
  <c r="S21" i="1"/>
  <c r="A19" i="1"/>
  <c r="S19" i="1"/>
  <c r="A17" i="1"/>
  <c r="S17" i="1"/>
  <c r="A8" i="2"/>
  <c r="S26" i="1"/>
  <c r="A20" i="1"/>
  <c r="S20" i="1"/>
  <c r="J30" i="1" l="1"/>
  <c r="J12" i="1"/>
  <c r="J10" i="1"/>
  <c r="A30" i="1"/>
  <c r="A27" i="1"/>
  <c r="A29" i="1"/>
  <c r="A28" i="1"/>
  <c r="J25" i="1"/>
  <c r="J27" i="1"/>
  <c r="A26" i="1"/>
  <c r="A25" i="1"/>
  <c r="J8" i="1"/>
  <c r="J26" i="1"/>
  <c r="J28" i="1"/>
  <c r="J7" i="1"/>
  <c r="J9" i="1"/>
  <c r="J11" i="1"/>
  <c r="A12" i="1"/>
  <c r="A11" i="1"/>
  <c r="A8" i="1"/>
  <c r="A10" i="1"/>
  <c r="A9" i="1"/>
  <c r="A7" i="1"/>
</calcChain>
</file>

<file path=xl/comments1.xml><?xml version="1.0" encoding="utf-8"?>
<comments xmlns="http://schemas.openxmlformats.org/spreadsheetml/2006/main">
  <authors>
    <author>Ash Weeks</author>
  </authors>
  <commentList>
    <comment ref="D2" authorId="0" shapeId="0">
      <text>
        <r>
          <rPr>
            <sz val="8"/>
            <color indexed="81"/>
            <rFont val="Tahoma"/>
            <family val="2"/>
          </rPr>
          <t>automatically set to today's date. You can change it.</t>
        </r>
      </text>
    </comment>
  </commentList>
</comments>
</file>

<file path=xl/comments2.xml><?xml version="1.0" encoding="utf-8"?>
<comments xmlns="http://schemas.openxmlformats.org/spreadsheetml/2006/main">
  <authors>
    <author>Jon</author>
  </authors>
  <commentList>
    <comment ref="E6" authorId="0" shapeId="0">
      <text>
        <r>
          <rPr>
            <b/>
            <sz val="8"/>
            <color indexed="81"/>
            <rFont val="Tahoma"/>
          </rPr>
          <t>Sunday = 1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<sst xmlns="http://schemas.openxmlformats.org/spreadsheetml/2006/main" count="166" uniqueCount="56">
  <si>
    <t>Week</t>
  </si>
  <si>
    <t>Date:</t>
  </si>
  <si>
    <t>Start Day</t>
  </si>
  <si>
    <t>Holiday/Event</t>
  </si>
  <si>
    <t>Month</t>
  </si>
  <si>
    <t>Day</t>
  </si>
  <si>
    <t>WeekDay</t>
  </si>
  <si>
    <t>Date</t>
  </si>
  <si>
    <t>Notes</t>
  </si>
  <si>
    <r>
      <t>Holidays</t>
    </r>
    <r>
      <rPr>
        <sz val="10"/>
        <rFont val="Arial"/>
        <family val="2"/>
      </rPr>
      <t xml:space="preserve"> and Events Occuring on </t>
    </r>
    <r>
      <rPr>
        <b/>
        <sz val="10"/>
        <rFont val="Verdana"/>
        <family val="2"/>
      </rPr>
      <t>Specific Days of the Week</t>
    </r>
  </si>
  <si>
    <t>Mother's Day</t>
  </si>
  <si>
    <t>2nd Sunday of May</t>
  </si>
  <si>
    <t>Father's Day</t>
  </si>
  <si>
    <t>3rd Sunday of June</t>
  </si>
  <si>
    <r>
      <t>Holidays</t>
    </r>
    <r>
      <rPr>
        <sz val="10"/>
        <rFont val="Arial"/>
        <family val="2"/>
      </rPr>
      <t xml:space="preserve"> and Events Occuring on a </t>
    </r>
    <r>
      <rPr>
        <b/>
        <sz val="10"/>
        <rFont val="Verdana"/>
        <family val="2"/>
      </rPr>
      <t>Specific Date</t>
    </r>
  </si>
  <si>
    <t>Halloween</t>
  </si>
  <si>
    <t>Christmas Day</t>
  </si>
  <si>
    <t>Christmas Eve</t>
  </si>
  <si>
    <t>New Year's Eve</t>
  </si>
  <si>
    <t>New Year's Day</t>
  </si>
  <si>
    <t>St. Patrick's Day</t>
  </si>
  <si>
    <t>April Fool's Day</t>
  </si>
  <si>
    <t>Flag Day</t>
  </si>
  <si>
    <t>Independence Day</t>
  </si>
  <si>
    <t>Veterans Day</t>
  </si>
  <si>
    <t>Groundhog Day</t>
  </si>
  <si>
    <t>Lincoln's B-Day</t>
  </si>
  <si>
    <t>Valentines Day</t>
  </si>
  <si>
    <t>Earth Day</t>
  </si>
  <si>
    <t>United Nations Day</t>
  </si>
  <si>
    <t>Current Month</t>
  </si>
  <si>
    <t>Current Year</t>
  </si>
  <si>
    <t>Mini Calendars</t>
  </si>
  <si>
    <t>Holidays and Special Events</t>
  </si>
  <si>
    <t>These dates and those in the Events sheet must be formatted the same way</t>
  </si>
  <si>
    <t>ABC</t>
  </si>
  <si>
    <t>þ</t>
  </si>
  <si>
    <t>Prioritized Task List</t>
  </si>
  <si>
    <t>Expenses</t>
  </si>
  <si>
    <t>$Amt</t>
  </si>
  <si>
    <t>Time</t>
  </si>
  <si>
    <t>Appointments</t>
  </si>
  <si>
    <t>:30</t>
  </si>
  <si>
    <t>:15</t>
  </si>
  <si>
    <t>:45</t>
  </si>
  <si>
    <t>:00</t>
  </si>
  <si>
    <t>Printable Daily Planner</t>
  </si>
  <si>
    <t>Wk</t>
  </si>
  <si>
    <t>WeekNo</t>
  </si>
  <si>
    <t>ISO</t>
  </si>
  <si>
    <t>US :: Use Start Day=1 (Sunday). Week 1 contains January 1</t>
  </si>
  <si>
    <t>ISO :: Must use Start Day=2 (Monday). Week 1 contains the first Thursday</t>
  </si>
  <si>
    <t>1: Sunday first</t>
  </si>
  <si>
    <t>People to Call</t>
  </si>
  <si>
    <t>2: Monday first (ISO)</t>
  </si>
  <si>
    <t>Note: When using the US week number, you must have the Analysis ToolPak add-in installed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</si>
</sst>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"/>
    <numFmt numFmtId="165" formatCode="[$-409]dddd\,\ mmmm\ dd\,\ yyyy"/>
    <numFmt numFmtId="166" formatCode="mmmm\ yyyy"/>
    <numFmt numFmtId="167" formatCode="m/d/yy"/>
    <numFmt numFmtId="168" formatCode="mmmm\,\ yyyy"/>
  </numFmts>
  <fonts count="29" x14ac:knownFonts="1"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8"/>
      <name val="Tahoma"/>
      <family val="2"/>
    </font>
    <font>
      <sz val="8"/>
      <color indexed="81"/>
      <name val="Tahoma"/>
    </font>
    <font>
      <sz val="10"/>
      <color indexed="9"/>
      <name val="Verdana"/>
    </font>
    <font>
      <b/>
      <sz val="14"/>
      <color indexed="9"/>
      <name val="Verdana"/>
    </font>
    <font>
      <sz val="8"/>
      <color indexed="9"/>
      <name val="Verdana"/>
    </font>
    <font>
      <sz val="10"/>
      <name val="Tahoma"/>
      <family val="2"/>
    </font>
    <font>
      <i/>
      <sz val="8"/>
      <name val="Arial"/>
      <family val="2"/>
    </font>
    <font>
      <b/>
      <i/>
      <sz val="9"/>
      <color indexed="9"/>
      <name val="Verdana"/>
      <family val="2"/>
    </font>
    <font>
      <i/>
      <sz val="10"/>
      <color indexed="9"/>
      <name val="Verdana"/>
      <family val="2"/>
    </font>
    <font>
      <i/>
      <sz val="8"/>
      <color indexed="9"/>
      <name val="Verdana"/>
      <family val="2"/>
    </font>
    <font>
      <b/>
      <i/>
      <sz val="10"/>
      <color indexed="9"/>
      <name val="Verdana"/>
      <family val="2"/>
    </font>
    <font>
      <b/>
      <sz val="8"/>
      <color indexed="81"/>
      <name val="Tahoma"/>
    </font>
    <font>
      <sz val="8"/>
      <name val="Verdana"/>
    </font>
    <font>
      <sz val="16"/>
      <name val="Tahoma"/>
      <family val="2"/>
    </font>
    <font>
      <sz val="40"/>
      <name val="Arial"/>
      <family val="2"/>
    </font>
    <font>
      <b/>
      <sz val="16"/>
      <name val="Tahoma"/>
      <family val="2"/>
    </font>
    <font>
      <sz val="10"/>
      <name val="Arial"/>
      <family val="2"/>
    </font>
    <font>
      <sz val="10"/>
      <name val="Wingdings"/>
      <charset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Tahoma"/>
      <family val="2"/>
    </font>
    <font>
      <sz val="10"/>
      <color indexed="10"/>
      <name val="Arial"/>
      <family val="2"/>
    </font>
    <font>
      <sz val="12"/>
      <name val="Tahoma"/>
      <family val="2"/>
    </font>
    <font>
      <i/>
      <sz val="10"/>
      <name val="Arial"/>
      <family val="2"/>
    </font>
    <font>
      <sz val="8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55"/>
      </bottom>
      <diagonal/>
    </border>
    <border>
      <left style="thin">
        <color indexed="55"/>
      </left>
      <right style="thin">
        <color indexed="55"/>
      </right>
      <top/>
      <bottom style="hair">
        <color indexed="55"/>
      </bottom>
      <diagonal/>
    </border>
    <border>
      <left style="thin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 style="thin">
        <color indexed="55"/>
      </left>
      <right/>
      <top/>
      <bottom style="hair">
        <color indexed="55"/>
      </bottom>
      <diagonal/>
    </border>
    <border>
      <left/>
      <right style="thin">
        <color indexed="55"/>
      </right>
      <top/>
      <bottom style="hair">
        <color indexed="55"/>
      </bottom>
      <diagonal/>
    </border>
    <border>
      <left/>
      <right style="thin">
        <color indexed="55"/>
      </right>
      <top style="hair">
        <color indexed="55"/>
      </top>
      <bottom style="hair">
        <color indexed="55"/>
      </bottom>
      <diagonal/>
    </border>
    <border>
      <left/>
      <right style="thin">
        <color indexed="55"/>
      </right>
      <top style="thin">
        <color indexed="23"/>
      </top>
      <bottom style="hair">
        <color indexed="55"/>
      </bottom>
      <diagonal/>
    </border>
    <border>
      <left/>
      <right style="thin">
        <color indexed="55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55"/>
      </right>
      <top style="hair">
        <color indexed="55"/>
      </top>
      <bottom/>
      <diagonal/>
    </border>
    <border>
      <left/>
      <right style="thin">
        <color indexed="55"/>
      </right>
      <top style="hair">
        <color indexed="55"/>
      </top>
      <bottom style="thin">
        <color indexed="23"/>
      </bottom>
      <diagonal/>
    </border>
    <border>
      <left style="hair">
        <color indexed="55"/>
      </left>
      <right/>
      <top style="thin">
        <color indexed="64"/>
      </top>
      <bottom/>
      <diagonal/>
    </border>
    <border>
      <left/>
      <right style="hair">
        <color indexed="55"/>
      </right>
      <top style="thin">
        <color indexed="64"/>
      </top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/>
      <right/>
      <top style="thin">
        <color indexed="23"/>
      </top>
      <bottom/>
      <diagonal/>
    </border>
    <border>
      <left/>
      <right/>
      <top style="hair">
        <color indexed="23"/>
      </top>
      <bottom style="hair">
        <color indexed="55"/>
      </bottom>
      <diagonal/>
    </border>
    <border>
      <left/>
      <right style="thin">
        <color indexed="55"/>
      </right>
      <top style="thin">
        <color indexed="64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55"/>
      </bottom>
      <diagonal/>
    </border>
    <border>
      <left/>
      <right style="medium">
        <color indexed="64"/>
      </right>
      <top/>
      <bottom style="hair">
        <color indexed="55"/>
      </bottom>
      <diagonal/>
    </border>
    <border>
      <left/>
      <right style="medium">
        <color indexed="64"/>
      </right>
      <top/>
      <bottom style="thin">
        <color indexed="23"/>
      </bottom>
      <diagonal/>
    </border>
    <border>
      <left/>
      <right style="medium">
        <color indexed="64"/>
      </right>
      <top style="hair">
        <color indexed="55"/>
      </top>
      <bottom style="hair">
        <color indexed="55"/>
      </bottom>
      <diagonal/>
    </border>
    <border>
      <left/>
      <right style="medium">
        <color indexed="64"/>
      </right>
      <top style="hair">
        <color indexed="55"/>
      </top>
      <bottom/>
      <diagonal/>
    </border>
    <border>
      <left/>
      <right style="medium">
        <color indexed="64"/>
      </right>
      <top style="thin">
        <color indexed="23"/>
      </top>
      <bottom style="hair">
        <color indexed="55"/>
      </bottom>
      <diagonal/>
    </border>
    <border>
      <left/>
      <right style="medium">
        <color indexed="64"/>
      </right>
      <top style="hair">
        <color indexed="55"/>
      </top>
      <bottom style="thin">
        <color indexed="23"/>
      </bottom>
      <diagonal/>
    </border>
    <border>
      <left style="medium">
        <color indexed="64"/>
      </left>
      <right/>
      <top style="thin">
        <color indexed="64"/>
      </top>
      <bottom style="hair">
        <color indexed="55"/>
      </bottom>
      <diagonal/>
    </border>
    <border>
      <left style="medium">
        <color indexed="64"/>
      </left>
      <right/>
      <top style="hair">
        <color indexed="55"/>
      </top>
      <bottom style="hair">
        <color indexed="55"/>
      </bottom>
      <diagonal/>
    </border>
    <border>
      <left style="medium">
        <color indexed="64"/>
      </left>
      <right/>
      <top style="hair">
        <color indexed="23"/>
      </top>
      <bottom style="hair">
        <color indexed="55"/>
      </bottom>
      <diagonal/>
    </border>
    <border>
      <left style="medium">
        <color indexed="64"/>
      </left>
      <right/>
      <top style="hair">
        <color indexed="23"/>
      </top>
      <bottom style="medium">
        <color indexed="64"/>
      </bottom>
      <diagonal/>
    </border>
    <border>
      <left/>
      <right/>
      <top style="hair">
        <color indexed="23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55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right"/>
    </xf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8" fillId="3" borderId="0" xfId="0" applyFont="1" applyFill="1"/>
    <xf numFmtId="0" fontId="0" fillId="0" borderId="0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2" borderId="0" xfId="0" applyFont="1" applyFill="1"/>
    <xf numFmtId="164" fontId="3" fillId="0" borderId="0" xfId="0" applyNumberFormat="1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167" fontId="14" fillId="4" borderId="0" xfId="0" applyNumberFormat="1" applyFont="1" applyFill="1" applyAlignment="1">
      <alignment horizontal="center"/>
    </xf>
    <xf numFmtId="167" fontId="12" fillId="4" borderId="0" xfId="0" applyNumberFormat="1" applyFont="1" applyFill="1" applyAlignment="1">
      <alignment horizontal="center"/>
    </xf>
    <xf numFmtId="167" fontId="3" fillId="5" borderId="0" xfId="0" applyNumberFormat="1" applyFont="1" applyFill="1"/>
    <xf numFmtId="14" fontId="3" fillId="6" borderId="0" xfId="0" applyNumberFormat="1" applyFont="1" applyFill="1"/>
    <xf numFmtId="0" fontId="2" fillId="7" borderId="0" xfId="0" applyFont="1" applyFill="1"/>
    <xf numFmtId="0" fontId="0" fillId="7" borderId="0" xfId="0" applyFill="1"/>
    <xf numFmtId="0" fontId="0" fillId="7" borderId="0" xfId="0" applyFill="1" applyAlignment="1">
      <alignment horizontal="center"/>
    </xf>
    <xf numFmtId="167" fontId="3" fillId="7" borderId="0" xfId="0" applyNumberFormat="1" applyFont="1" applyFill="1"/>
    <xf numFmtId="14" fontId="16" fillId="0" borderId="2" xfId="0" applyNumberFormat="1" applyFont="1" applyBorder="1"/>
    <xf numFmtId="14" fontId="16" fillId="0" borderId="3" xfId="0" applyNumberFormat="1" applyFont="1" applyBorder="1"/>
    <xf numFmtId="14" fontId="16" fillId="0" borderId="4" xfId="0" applyNumberFormat="1" applyFont="1" applyBorder="1"/>
    <xf numFmtId="14" fontId="16" fillId="0" borderId="5" xfId="0" applyNumberFormat="1" applyFont="1" applyBorder="1"/>
    <xf numFmtId="14" fontId="16" fillId="0" borderId="0" xfId="0" applyNumberFormat="1" applyFont="1" applyBorder="1"/>
    <xf numFmtId="14" fontId="16" fillId="0" borderId="6" xfId="0" applyNumberFormat="1" applyFont="1" applyBorder="1"/>
    <xf numFmtId="14" fontId="16" fillId="0" borderId="7" xfId="0" applyNumberFormat="1" applyFont="1" applyBorder="1"/>
    <xf numFmtId="14" fontId="16" fillId="0" borderId="1" xfId="0" applyNumberFormat="1" applyFont="1" applyBorder="1"/>
    <xf numFmtId="14" fontId="16" fillId="0" borderId="8" xfId="0" applyNumberFormat="1" applyFont="1" applyBorder="1"/>
    <xf numFmtId="14" fontId="16" fillId="0" borderId="0" xfId="0" applyNumberFormat="1" applyFont="1" applyFill="1" applyBorder="1"/>
    <xf numFmtId="0" fontId="0" fillId="2" borderId="0" xfId="0" applyFill="1" applyAlignment="1">
      <alignment horizontal="right"/>
    </xf>
    <xf numFmtId="0" fontId="1" fillId="0" borderId="9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right" vertical="center"/>
    </xf>
    <xf numFmtId="0" fontId="10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0" fillId="0" borderId="0" xfId="0" applyBorder="1"/>
    <xf numFmtId="0" fontId="0" fillId="0" borderId="11" xfId="0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18" fontId="4" fillId="0" borderId="15" xfId="0" applyNumberFormat="1" applyFont="1" applyFill="1" applyBorder="1" applyAlignment="1">
      <alignment vertical="top"/>
    </xf>
    <xf numFmtId="14" fontId="0" fillId="0" borderId="0" xfId="0" applyNumberFormat="1"/>
    <xf numFmtId="0" fontId="0" fillId="0" borderId="0" xfId="0" applyAlignment="1">
      <alignment horizontal="right"/>
    </xf>
    <xf numFmtId="18" fontId="4" fillId="0" borderId="16" xfId="0" applyNumberFormat="1" applyFont="1" applyFill="1" applyBorder="1" applyAlignment="1">
      <alignment vertical="top"/>
    </xf>
    <xf numFmtId="18" fontId="4" fillId="0" borderId="17" xfId="0" applyNumberFormat="1" applyFont="1" applyFill="1" applyBorder="1" applyAlignment="1">
      <alignment vertical="top"/>
    </xf>
    <xf numFmtId="18" fontId="4" fillId="0" borderId="18" xfId="0" applyNumberFormat="1" applyFont="1" applyFill="1" applyBorder="1" applyAlignment="1">
      <alignment vertical="top"/>
    </xf>
    <xf numFmtId="18" fontId="4" fillId="0" borderId="20" xfId="0" applyNumberFormat="1" applyFont="1" applyFill="1" applyBorder="1" applyAlignment="1">
      <alignment vertical="top"/>
    </xf>
    <xf numFmtId="18" fontId="4" fillId="0" borderId="21" xfId="0" applyNumberFormat="1" applyFont="1" applyFill="1" applyBorder="1" applyAlignment="1">
      <alignment vertical="top"/>
    </xf>
    <xf numFmtId="0" fontId="23" fillId="2" borderId="1" xfId="0" applyFont="1" applyFill="1" applyBorder="1" applyAlignment="1">
      <alignment vertical="center"/>
    </xf>
    <xf numFmtId="0" fontId="22" fillId="2" borderId="1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27" fillId="0" borderId="0" xfId="0" applyFont="1"/>
    <xf numFmtId="164" fontId="3" fillId="0" borderId="22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64" fontId="3" fillId="0" borderId="23" xfId="0" applyNumberFormat="1" applyFont="1" applyFill="1" applyBorder="1" applyAlignment="1">
      <alignment horizontal="center"/>
    </xf>
    <xf numFmtId="164" fontId="3" fillId="0" borderId="24" xfId="0" applyNumberFormat="1" applyFont="1" applyFill="1" applyBorder="1" applyAlignment="1">
      <alignment horizontal="center"/>
    </xf>
    <xf numFmtId="164" fontId="3" fillId="0" borderId="25" xfId="0" applyNumberFormat="1" applyFont="1" applyFill="1" applyBorder="1" applyAlignment="1">
      <alignment horizontal="center"/>
    </xf>
    <xf numFmtId="164" fontId="3" fillId="0" borderId="26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4" fontId="3" fillId="0" borderId="27" xfId="0" applyNumberFormat="1" applyFont="1" applyFill="1" applyBorder="1" applyAlignment="1">
      <alignment horizontal="center"/>
    </xf>
    <xf numFmtId="0" fontId="20" fillId="0" borderId="29" xfId="0" applyFont="1" applyFill="1" applyBorder="1" applyAlignment="1">
      <alignment horizontal="left"/>
    </xf>
    <xf numFmtId="165" fontId="19" fillId="0" borderId="0" xfId="0" applyNumberFormat="1" applyFont="1" applyBorder="1" applyAlignment="1">
      <alignment horizontal="left" vertical="center"/>
    </xf>
    <xf numFmtId="168" fontId="17" fillId="0" borderId="0" xfId="0" applyNumberFormat="1" applyFont="1" applyBorder="1" applyAlignment="1"/>
    <xf numFmtId="165" fontId="19" fillId="0" borderId="0" xfId="0" applyNumberFormat="1" applyFont="1" applyBorder="1" applyAlignment="1">
      <alignment vertical="center"/>
    </xf>
    <xf numFmtId="14" fontId="0" fillId="8" borderId="31" xfId="0" applyNumberFormat="1" applyFill="1" applyBorder="1" applyAlignment="1">
      <alignment horizontal="center"/>
    </xf>
    <xf numFmtId="168" fontId="17" fillId="0" borderId="33" xfId="0" applyNumberFormat="1" applyFont="1" applyBorder="1" applyAlignment="1"/>
    <xf numFmtId="168" fontId="17" fillId="0" borderId="34" xfId="0" applyNumberFormat="1" applyFont="1" applyBorder="1" applyAlignment="1">
      <alignment horizontal="left"/>
    </xf>
    <xf numFmtId="168" fontId="17" fillId="0" borderId="36" xfId="0" applyNumberFormat="1" applyFont="1" applyBorder="1" applyAlignment="1">
      <alignment horizontal="left"/>
    </xf>
    <xf numFmtId="0" fontId="9" fillId="0" borderId="36" xfId="0" applyFont="1" applyBorder="1"/>
    <xf numFmtId="0" fontId="0" fillId="0" borderId="36" xfId="0" applyBorder="1"/>
    <xf numFmtId="0" fontId="25" fillId="0" borderId="35" xfId="0" applyFont="1" applyFill="1" applyBorder="1" applyAlignment="1"/>
    <xf numFmtId="0" fontId="25" fillId="0" borderId="0" xfId="0" applyFont="1" applyFill="1" applyBorder="1" applyAlignment="1"/>
    <xf numFmtId="0" fontId="21" fillId="2" borderId="37" xfId="0" applyFont="1" applyFill="1" applyBorder="1" applyAlignment="1">
      <alignment horizontal="left"/>
    </xf>
    <xf numFmtId="0" fontId="0" fillId="0" borderId="0" xfId="0" applyBorder="1" applyAlignment="1">
      <alignment vertical="center"/>
    </xf>
    <xf numFmtId="0" fontId="23" fillId="2" borderId="38" xfId="0" applyFont="1" applyFill="1" applyBorder="1" applyAlignment="1">
      <alignment vertical="center"/>
    </xf>
    <xf numFmtId="0" fontId="0" fillId="0" borderId="39" xfId="0" applyBorder="1" applyAlignment="1">
      <alignment horizontal="center"/>
    </xf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35" xfId="0" applyBorder="1"/>
    <xf numFmtId="0" fontId="20" fillId="0" borderId="48" xfId="0" applyFont="1" applyFill="1" applyBorder="1" applyAlignment="1">
      <alignment horizontal="left"/>
    </xf>
    <xf numFmtId="0" fontId="20" fillId="0" borderId="49" xfId="0" applyFont="1" applyFill="1" applyBorder="1" applyAlignment="1">
      <alignment horizontal="left"/>
    </xf>
    <xf numFmtId="0" fontId="20" fillId="0" borderId="50" xfId="0" applyFont="1" applyFill="1" applyBorder="1" applyAlignment="1">
      <alignment horizontal="left"/>
    </xf>
    <xf numFmtId="0" fontId="0" fillId="0" borderId="51" xfId="0" applyBorder="1"/>
    <xf numFmtId="18" fontId="4" fillId="0" borderId="52" xfId="0" applyNumberFormat="1" applyFont="1" applyFill="1" applyBorder="1" applyAlignment="1">
      <alignment vertical="top"/>
    </xf>
    <xf numFmtId="0" fontId="0" fillId="0" borderId="53" xfId="0" applyBorder="1"/>
    <xf numFmtId="14" fontId="0" fillId="9" borderId="31" xfId="0" applyNumberFormat="1" applyFill="1" applyBorder="1" applyAlignment="1">
      <alignment horizontal="center"/>
    </xf>
    <xf numFmtId="0" fontId="18" fillId="0" borderId="32" xfId="0" applyFont="1" applyBorder="1" applyAlignment="1">
      <alignment horizontal="left" vertical="top"/>
    </xf>
    <xf numFmtId="0" fontId="18" fillId="0" borderId="33" xfId="0" applyFont="1" applyBorder="1" applyAlignment="1">
      <alignment horizontal="left" vertical="top"/>
    </xf>
    <xf numFmtId="0" fontId="18" fillId="0" borderId="35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18" fillId="0" borderId="37" xfId="0" applyFont="1" applyBorder="1" applyAlignment="1">
      <alignment horizontal="left" vertical="top"/>
    </xf>
    <xf numFmtId="0" fontId="18" fillId="0" borderId="1" xfId="0" applyFont="1" applyBorder="1" applyAlignment="1">
      <alignment horizontal="left" vertical="top"/>
    </xf>
    <xf numFmtId="0" fontId="24" fillId="0" borderId="0" xfId="0" applyNumberFormat="1" applyFont="1" applyFill="1" applyBorder="1" applyAlignment="1">
      <alignment horizontal="right" vertical="top"/>
    </xf>
    <xf numFmtId="0" fontId="24" fillId="0" borderId="19" xfId="0" applyNumberFormat="1" applyFont="1" applyFill="1" applyBorder="1" applyAlignment="1">
      <alignment horizontal="right" vertical="top"/>
    </xf>
    <xf numFmtId="0" fontId="26" fillId="0" borderId="28" xfId="0" applyNumberFormat="1" applyFont="1" applyFill="1" applyBorder="1" applyAlignment="1">
      <alignment horizontal="right" vertical="top"/>
    </xf>
    <xf numFmtId="0" fontId="26" fillId="0" borderId="0" xfId="0" applyNumberFormat="1" applyFont="1" applyFill="1" applyBorder="1" applyAlignment="1">
      <alignment horizontal="right" vertical="top"/>
    </xf>
    <xf numFmtId="0" fontId="22" fillId="0" borderId="3" xfId="0" applyFont="1" applyBorder="1" applyAlignment="1">
      <alignment horizontal="right"/>
    </xf>
    <xf numFmtId="0" fontId="25" fillId="0" borderId="35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0" fillId="2" borderId="37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3" fillId="2" borderId="37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/>
    </xf>
    <xf numFmtId="0" fontId="22" fillId="0" borderId="12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0" fillId="0" borderId="47" xfId="0" applyBorder="1" applyAlignment="1">
      <alignment horizontal="center"/>
    </xf>
    <xf numFmtId="0" fontId="0" fillId="0" borderId="16" xfId="0" applyBorder="1" applyAlignment="1">
      <alignment horizontal="center"/>
    </xf>
    <xf numFmtId="0" fontId="26" fillId="0" borderId="19" xfId="0" applyNumberFormat="1" applyFont="1" applyFill="1" applyBorder="1" applyAlignment="1">
      <alignment horizontal="right" vertical="top"/>
    </xf>
    <xf numFmtId="0" fontId="26" fillId="0" borderId="51" xfId="0" applyNumberFormat="1" applyFont="1" applyFill="1" applyBorder="1" applyAlignment="1">
      <alignment horizontal="right" vertical="top"/>
    </xf>
    <xf numFmtId="0" fontId="0" fillId="0" borderId="46" xfId="0" applyBorder="1" applyAlignment="1">
      <alignment horizontal="center"/>
    </xf>
    <xf numFmtId="0" fontId="0" fillId="0" borderId="30" xfId="0" applyBorder="1" applyAlignment="1">
      <alignment horizontal="center"/>
    </xf>
    <xf numFmtId="168" fontId="17" fillId="0" borderId="33" xfId="0" applyNumberFormat="1" applyFont="1" applyBorder="1" applyAlignment="1">
      <alignment horizontal="left" vertical="center"/>
    </xf>
    <xf numFmtId="168" fontId="17" fillId="0" borderId="0" xfId="0" applyNumberFormat="1" applyFont="1" applyBorder="1" applyAlignment="1">
      <alignment horizontal="left" vertical="center"/>
    </xf>
    <xf numFmtId="165" fontId="19" fillId="0" borderId="0" xfId="0" applyNumberFormat="1" applyFont="1" applyBorder="1" applyAlignment="1">
      <alignment horizontal="left" vertical="center"/>
    </xf>
    <xf numFmtId="165" fontId="19" fillId="0" borderId="1" xfId="0" applyNumberFormat="1" applyFont="1" applyBorder="1" applyAlignment="1">
      <alignment horizontal="left" vertical="center"/>
    </xf>
    <xf numFmtId="166" fontId="2" fillId="0" borderId="0" xfId="0" applyNumberFormat="1" applyFont="1" applyFill="1" applyBorder="1" applyAlignment="1">
      <alignment horizontal="left"/>
    </xf>
    <xf numFmtId="166" fontId="1" fillId="0" borderId="0" xfId="0" applyNumberFormat="1" applyFont="1" applyFill="1" applyBorder="1" applyAlignment="1">
      <alignment horizontal="left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1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</xdr:row>
          <xdr:rowOff>57150</xdr:rowOff>
        </xdr:from>
        <xdr:to>
          <xdr:col>7</xdr:col>
          <xdr:colOff>581025</xdr:colOff>
          <xdr:row>8</xdr:row>
          <xdr:rowOff>0</xdr:rowOff>
        </xdr:to>
        <xdr:pic>
          <xdr:nvPicPr>
            <xdr:cNvPr id="1050" name="Picture 26"/>
            <xdr:cNvPicPr>
              <a:picLocks noChangeAspect="1" noChangeArrowheads="1"/>
              <a:extLst>
                <a:ext uri="{84589F7E-364E-4C9E-8A38-B11213B215E9}">
                  <a14:cameraTool cellRange="MiniCalendars!B14:H21" spid="_x0000_s112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324100" y="447675"/>
              <a:ext cx="1123950" cy="9144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638175</xdr:colOff>
          <xdr:row>2</xdr:row>
          <xdr:rowOff>57150</xdr:rowOff>
        </xdr:from>
        <xdr:to>
          <xdr:col>7</xdr:col>
          <xdr:colOff>1762125</xdr:colOff>
          <xdr:row>8</xdr:row>
          <xdr:rowOff>0</xdr:rowOff>
        </xdr:to>
        <xdr:pic>
          <xdr:nvPicPr>
            <xdr:cNvPr id="1051" name="Picture 27"/>
            <xdr:cNvPicPr>
              <a:picLocks noChangeAspect="1" noChangeArrowheads="1"/>
              <a:extLst>
                <a:ext uri="{84589F7E-364E-4C9E-8A38-B11213B215E9}">
                  <a14:cameraTool cellRange="MiniCalendars!B23:H30" spid="_x0000_s112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3505200" y="447675"/>
              <a:ext cx="1123950" cy="9144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581025</xdr:colOff>
          <xdr:row>2</xdr:row>
          <xdr:rowOff>18505</xdr:rowOff>
        </xdr:from>
        <xdr:ext cx="1181100" cy="953045"/>
        <xdr:pic>
          <xdr:nvPicPr>
            <xdr:cNvPr id="8" name="Picture 27"/>
            <xdr:cNvPicPr>
              <a:picLocks noChangeAspect="1" noChangeArrowheads="1"/>
              <a:extLst>
                <a:ext uri="{84589F7E-364E-4C9E-8A38-B11213B215E9}">
                  <a14:cameraTool cellRange="MiniCalendars!B23:H30" spid="_x0000_s112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8315325" y="409030"/>
              <a:ext cx="1181100" cy="95304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</xdr:row>
          <xdr:rowOff>27398</xdr:rowOff>
        </xdr:from>
        <xdr:to>
          <xdr:col>16</xdr:col>
          <xdr:colOff>514350</xdr:colOff>
          <xdr:row>8</xdr:row>
          <xdr:rowOff>0</xdr:rowOff>
        </xdr:to>
        <xdr:pic>
          <xdr:nvPicPr>
            <xdr:cNvPr id="19" name="Picture 18"/>
            <xdr:cNvPicPr>
              <a:picLocks noChangeAspect="1" noChangeArrowheads="1"/>
              <a:extLst>
                <a:ext uri="{84589F7E-364E-4C9E-8A38-B11213B215E9}">
                  <a14:cameraTool cellRange="MiniCalendars!$K$14:$Q$21" spid="_x0000_s1126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7077075" y="417923"/>
              <a:ext cx="1171575" cy="944152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161925</xdr:colOff>
      <xdr:row>7</xdr:row>
      <xdr:rowOff>142875</xdr:rowOff>
    </xdr:from>
    <xdr:to>
      <xdr:col>13</xdr:col>
      <xdr:colOff>447675</xdr:colOff>
      <xdr:row>42</xdr:row>
      <xdr:rowOff>76200</xdr:rowOff>
    </xdr:to>
    <xdr:sp macro="" textlink="">
      <xdr:nvSpPr>
        <xdr:cNvPr id="3074" name="AutoShape 2"/>
        <xdr:cNvSpPr>
          <a:spLocks noChangeArrowheads="1"/>
        </xdr:cNvSpPr>
      </xdr:nvSpPr>
      <xdr:spPr bwMode="auto">
        <a:xfrm>
          <a:off x="6276975" y="1343025"/>
          <a:ext cx="3333750" cy="5600700"/>
        </a:xfrm>
        <a:prstGeom prst="roundRect">
          <a:avLst>
            <a:gd name="adj" fmla="val 809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Instructions and Notes</a:t>
          </a:r>
          <a:r>
            <a:rPr lang="en-GB" sz="12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:</a:t>
          </a:r>
          <a:endParaRPr lang="en-GB" sz="8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Adding Holidays and Special Events</a:t>
          </a:r>
        </a:p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To add new events, copy a row containing an example of the date formula that you wish to use and then modify the month/day or week/weekday as needed.</a:t>
          </a:r>
        </a:p>
        <a:p>
          <a:pPr algn="l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en-GB" sz="800" b="1" i="0" u="none" strike="noStrike" baseline="0">
              <a:solidFill>
                <a:srgbClr val="FF0000"/>
              </a:solidFill>
              <a:latin typeface="Verdana"/>
              <a:ea typeface="Verdana"/>
              <a:cs typeface="Verdana"/>
            </a:rPr>
            <a:t>Calendar Will Only Show up to 2 Holidays/Events Per Day</a:t>
          </a:r>
          <a:endParaRPr lang="en-GB" sz="8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Deleting Events</a:t>
          </a:r>
          <a:endParaRPr lang="en-GB" sz="8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To delete or remove events, just delete the entire row. Or delete the event name (in column A) if you want to keep a formula in the date column for later reference.</a:t>
          </a:r>
        </a:p>
        <a:p>
          <a:pPr algn="l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Floating Holidays/Events</a:t>
          </a:r>
          <a:r>
            <a:rPr lang="en-GB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(e.g. 3rd Sunday of ...)</a:t>
          </a:r>
        </a:p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Floating holidays and events are those that occur on specific days of the month, like the "3rd Sunday of ..."</a:t>
          </a:r>
        </a:p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 Week=1, WeekDay=2 for the 1st Monday of the month</a:t>
          </a:r>
        </a:p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 Week=3, WeekDay=1 for the 3rd Sunday of the month</a:t>
          </a:r>
        </a:p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 Month=2, Week=0, WeekDay=2 for the last Monday in the previous month (January in this case).</a:t>
          </a:r>
        </a:p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 Month=2, Week=-1, WeekDay=2 for the 2nd to last Monday in January (</a:t>
          </a:r>
          <a:r>
            <a:rPr lang="en-GB" sz="800" b="0" i="1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another tricky one</a:t>
          </a:r>
          <a:r>
            <a:rPr lang="en-GB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)</a:t>
          </a:r>
        </a:p>
        <a:p>
          <a:pPr algn="l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Additional Notes:</a:t>
          </a:r>
          <a:endParaRPr lang="en-GB" sz="8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-- </a:t>
          </a:r>
          <a:r>
            <a:rPr lang="en-GB" sz="8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Column A</a:t>
          </a:r>
          <a:r>
            <a:rPr lang="en-GB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is named "arr_event" and is the text displayed on the calendar.</a:t>
          </a:r>
        </a:p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-- </a:t>
          </a:r>
          <a:r>
            <a:rPr lang="en-GB" sz="8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Column F</a:t>
          </a:r>
          <a:r>
            <a:rPr lang="en-GB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is named "arr_eventdate" and the date calculated in this column is used to determine where to place the event on the calendar.</a:t>
          </a:r>
        </a:p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-- </a:t>
          </a:r>
          <a:r>
            <a:rPr lang="en-GB" sz="8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Columns D (week) and E (WeekDay) </a:t>
          </a:r>
          <a:r>
            <a:rPr lang="en-GB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are for calculating floating holidays. For example, Thanksgiving is on the 4th Thursday of November.</a:t>
          </a:r>
        </a:p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-- </a:t>
          </a:r>
          <a:r>
            <a:rPr lang="en-GB" sz="8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Columns B (month) and C (Day)</a:t>
          </a:r>
          <a:r>
            <a:rPr lang="en-GB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are for calculating the date using DATE(year,month,day).</a:t>
          </a:r>
        </a:p>
        <a:p>
          <a:pPr algn="l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-- If </a:t>
          </a:r>
          <a:r>
            <a:rPr lang="en-GB" sz="8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 or more</a:t>
          </a:r>
          <a:r>
            <a:rPr lang="en-GB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events or holidays occur on the </a:t>
          </a:r>
          <a:r>
            <a:rPr lang="en-GB" sz="8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same day</a:t>
          </a:r>
          <a:r>
            <a:rPr lang="en-GB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, then the one listed FIRST will be the one shown first on the calendar.</a:t>
          </a:r>
        </a:p>
        <a:p>
          <a:pPr algn="l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-- The DATE() formula only works </a:t>
          </a:r>
          <a:r>
            <a:rPr lang="en-GB" sz="8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AFTER 1900</a:t>
          </a:r>
          <a:r>
            <a:rPr lang="en-GB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.</a:t>
          </a:r>
        </a:p>
        <a:p>
          <a:pPr algn="l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Q58"/>
  <sheetViews>
    <sheetView showGridLines="0" tabSelected="1" workbookViewId="0">
      <selection activeCell="S21" sqref="S21"/>
    </sheetView>
  </sheetViews>
  <sheetFormatPr defaultRowHeight="12.75" x14ac:dyDescent="0.2"/>
  <cols>
    <col min="1" max="1" width="3.140625" customWidth="1"/>
    <col min="2" max="2" width="4.140625" bestFit="1" customWidth="1"/>
    <col min="3" max="3" width="4.5703125" customWidth="1"/>
    <col min="4" max="4" width="28.5703125" customWidth="1"/>
    <col min="5" max="5" width="1.7109375" customWidth="1"/>
    <col min="6" max="6" width="3.85546875" customWidth="1"/>
    <col min="7" max="7" width="4.28515625" customWidth="1"/>
    <col min="8" max="8" width="32.7109375" customWidth="1"/>
    <col min="9" max="9" width="3.5703125" customWidth="1"/>
    <col min="10" max="10" width="3.140625" customWidth="1"/>
    <col min="11" max="11" width="4.140625" bestFit="1" customWidth="1"/>
    <col min="12" max="12" width="4.5703125" customWidth="1"/>
    <col min="13" max="13" width="28.5703125" customWidth="1"/>
    <col min="14" max="14" width="1.7109375" customWidth="1"/>
    <col min="15" max="15" width="3.85546875" customWidth="1"/>
    <col min="16" max="16" width="4.28515625" customWidth="1"/>
    <col min="17" max="17" width="32.7109375" customWidth="1"/>
  </cols>
  <sheetData>
    <row r="1" spans="1:17" ht="18" x14ac:dyDescent="0.2">
      <c r="A1" s="5"/>
      <c r="B1" s="5"/>
      <c r="C1" s="5"/>
      <c r="D1" s="5"/>
      <c r="E1" s="6" t="s">
        <v>46</v>
      </c>
      <c r="F1" s="6"/>
      <c r="G1" s="6"/>
      <c r="H1" s="5"/>
      <c r="J1" s="5"/>
      <c r="K1" s="5"/>
      <c r="L1" s="5"/>
      <c r="M1" s="5"/>
      <c r="N1" s="6" t="s">
        <v>46</v>
      </c>
      <c r="O1" s="6"/>
      <c r="P1" s="6"/>
      <c r="Q1" s="5"/>
    </row>
    <row r="2" spans="1:17" ht="13.5" thickBot="1" x14ac:dyDescent="0.25">
      <c r="A2" s="10"/>
      <c r="B2" s="10"/>
      <c r="C2" s="33" t="s">
        <v>1</v>
      </c>
      <c r="D2" s="93">
        <f ca="1">TODAY()</f>
        <v>42489</v>
      </c>
      <c r="E2" s="1"/>
      <c r="F2" s="10"/>
      <c r="G2" s="10"/>
      <c r="H2" s="10"/>
      <c r="J2" s="10"/>
      <c r="K2" s="10"/>
      <c r="L2" s="33" t="s">
        <v>1</v>
      </c>
      <c r="M2" s="68">
        <f ca="1">TODAY()+1</f>
        <v>42490</v>
      </c>
      <c r="N2" s="1"/>
      <c r="O2" s="10"/>
      <c r="P2" s="10"/>
      <c r="Q2" s="10"/>
    </row>
    <row r="3" spans="1:17" ht="12.75" customHeight="1" x14ac:dyDescent="0.25">
      <c r="A3" s="94">
        <f ca="1">DAY(theDate)</f>
        <v>29</v>
      </c>
      <c r="B3" s="95"/>
      <c r="C3" s="95"/>
      <c r="D3" s="120">
        <f ca="1">theDate</f>
        <v>42489</v>
      </c>
      <c r="E3" s="69"/>
      <c r="F3" s="69"/>
      <c r="G3" s="69"/>
      <c r="H3" s="70"/>
      <c r="J3" s="94">
        <f ca="1">DAY(theDate+1)</f>
        <v>30</v>
      </c>
      <c r="K3" s="95"/>
      <c r="L3" s="95"/>
      <c r="M3" s="120">
        <f ca="1">theDate+1</f>
        <v>42490</v>
      </c>
      <c r="N3" s="69"/>
      <c r="O3" s="69"/>
      <c r="P3" s="69"/>
      <c r="Q3" s="70"/>
    </row>
    <row r="4" spans="1:17" ht="12.75" customHeight="1" x14ac:dyDescent="0.25">
      <c r="A4" s="96"/>
      <c r="B4" s="97"/>
      <c r="C4" s="97"/>
      <c r="D4" s="121"/>
      <c r="E4" s="66"/>
      <c r="F4" s="66"/>
      <c r="G4" s="66"/>
      <c r="H4" s="71"/>
      <c r="J4" s="96"/>
      <c r="K4" s="97"/>
      <c r="L4" s="97"/>
      <c r="M4" s="121"/>
      <c r="N4" s="66"/>
      <c r="O4" s="66"/>
      <c r="P4" s="66"/>
      <c r="Q4" s="71"/>
    </row>
    <row r="5" spans="1:17" ht="12.75" customHeight="1" x14ac:dyDescent="0.2">
      <c r="A5" s="96"/>
      <c r="B5" s="97"/>
      <c r="C5" s="97"/>
      <c r="D5" s="122" t="str">
        <f ca="1">INDEX({"Sunday","Monday","Tuesday","Wednesday","Thursday","Friday","Saturday"},WEEKDAY(theDate))</f>
        <v>Friday</v>
      </c>
      <c r="E5" s="67"/>
      <c r="F5" s="67"/>
      <c r="G5" s="65"/>
      <c r="H5" s="72"/>
      <c r="J5" s="96"/>
      <c r="K5" s="97"/>
      <c r="L5" s="97"/>
      <c r="M5" s="122" t="str">
        <f ca="1">INDEX({"Sunday","Monday","Tuesday","Wednesday","Thursday","Friday","Saturday"},WEEKDAY(theDate+1))</f>
        <v>Saturday</v>
      </c>
      <c r="N5" s="67"/>
      <c r="O5" s="67"/>
      <c r="P5" s="65"/>
      <c r="Q5" s="72"/>
    </row>
    <row r="6" spans="1:17" ht="12.75" customHeight="1" x14ac:dyDescent="0.2">
      <c r="A6" s="98"/>
      <c r="B6" s="99"/>
      <c r="C6" s="99"/>
      <c r="D6" s="123"/>
      <c r="E6" s="67"/>
      <c r="F6" s="67"/>
      <c r="G6" s="65"/>
      <c r="H6" s="73"/>
      <c r="J6" s="98"/>
      <c r="K6" s="99"/>
      <c r="L6" s="99"/>
      <c r="M6" s="123"/>
      <c r="N6" s="67"/>
      <c r="O6" s="67"/>
      <c r="P6" s="65"/>
      <c r="Q6" s="73"/>
    </row>
    <row r="7" spans="1:17" ht="12.75" customHeight="1" x14ac:dyDescent="0.2">
      <c r="A7" s="74" t="str">
        <f ca="1">IF(ISERROR(MATCH(theDate,arr_holidaydate,0)),"",INDEX(arr_holiday,MATCH(theDate,arr_holidaydate,0)))</f>
        <v/>
      </c>
      <c r="B7" s="75"/>
      <c r="C7" s="104" t="str">
        <f ca="1">"W"&amp;TEXT(1+INT((theDate-DATE(YEAR(theDate+4-WEEKDAY(theDate+6)),1,5)+
WEEKDAY(DATE(YEAR(theDate+4-WEEKDAY(theDate+6)),1,3)))/7),"00")&amp;"-"&amp;WEEKDAY(theDate,2)</f>
        <v>W17-5</v>
      </c>
      <c r="D7" s="104"/>
      <c r="E7" s="67"/>
      <c r="F7" s="67"/>
      <c r="G7" s="38"/>
      <c r="H7" s="73"/>
      <c r="J7" s="74" t="str">
        <f ca="1">IF(ISERROR(MATCH(theDate,arr_holidaydate,0)),"",INDEX(arr_holiday,MATCH(theDate,arr_holidaydate,0)))</f>
        <v/>
      </c>
      <c r="K7" s="75"/>
      <c r="L7" s="104" t="str">
        <f ca="1">"W"&amp;TEXT(1+INT((theDate+1-DATE(YEAR(theDate+1+4-WEEKDAY(theDate+1+6)),1,5)+
WEEKDAY(DATE(YEAR(theDate+4-WEEKDAY(theDate+6)),1,3)))/7),"00")&amp;"-"&amp;WEEKDAY(theDate,2)</f>
        <v>W17-5</v>
      </c>
      <c r="M7" s="104"/>
      <c r="N7" s="67"/>
      <c r="O7" s="67"/>
      <c r="P7" s="38"/>
      <c r="Q7" s="73"/>
    </row>
    <row r="8" spans="1:17" x14ac:dyDescent="0.2">
      <c r="A8" s="105" t="str">
        <f ca="1">IF(ISERROR(OFFSET(arr_holidaydate,-1+MATCH(theDate,arr_holidaydate,0)+MATCH(theDate,OFFSET(arr_holidaydate,MATCH(theDate,arr_holidaydate,0),0,1000,1),0),-5,1,1)),"",OFFSET(arr_holidaydate,-1+MATCH(theDate,arr_holidaydate,0)+MATCH(theDate,OFFSET(arr_holidaydate,MATCH(theDate,arr_holidaydate,0),0,1000,1),0),-5,1,1))</f>
        <v/>
      </c>
      <c r="B8" s="106"/>
      <c r="C8" s="106"/>
      <c r="D8" s="106"/>
      <c r="E8" s="38"/>
      <c r="F8" s="38"/>
      <c r="G8" s="38"/>
      <c r="H8" s="73"/>
      <c r="J8" s="105" t="str">
        <f ca="1">IF(ISERROR(OFFSET(arr_holidaydate,-1+MATCH(theDate,arr_holidaydate,0)+MATCH(theDate,OFFSET(arr_holidaydate,MATCH(theDate,arr_holidaydate,0),0,1000,1),0),-5,1,1)),"",OFFSET(arr_holidaydate,-1+MATCH(theDate,arr_holidaydate,0)+MATCH(theDate,OFFSET(arr_holidaydate,MATCH(theDate,arr_holidaydate,0),0,1000,1),0),-5,1,1))</f>
        <v/>
      </c>
      <c r="K8" s="106"/>
      <c r="L8" s="106"/>
      <c r="M8" s="106"/>
      <c r="N8" s="38"/>
      <c r="O8" s="38"/>
      <c r="P8" s="38"/>
      <c r="Q8" s="73"/>
    </row>
    <row r="9" spans="1:17" ht="14.1" customHeight="1" x14ac:dyDescent="0.2">
      <c r="A9" s="76" t="s">
        <v>36</v>
      </c>
      <c r="B9" s="53" t="s">
        <v>35</v>
      </c>
      <c r="C9" s="111" t="s">
        <v>37</v>
      </c>
      <c r="D9" s="111"/>
      <c r="E9" s="77"/>
      <c r="F9" s="52"/>
      <c r="G9" s="52"/>
      <c r="H9" s="78" t="s">
        <v>41</v>
      </c>
      <c r="J9" s="76" t="s">
        <v>36</v>
      </c>
      <c r="K9" s="53" t="s">
        <v>35</v>
      </c>
      <c r="L9" s="111" t="s">
        <v>37</v>
      </c>
      <c r="M9" s="111"/>
      <c r="N9" s="77"/>
      <c r="O9" s="52"/>
      <c r="P9" s="52"/>
      <c r="Q9" s="78" t="s">
        <v>41</v>
      </c>
    </row>
    <row r="10" spans="1:17" ht="12.75" customHeight="1" x14ac:dyDescent="0.2">
      <c r="A10" s="79"/>
      <c r="B10" s="39"/>
      <c r="C10" s="43"/>
      <c r="D10" s="40"/>
      <c r="E10" s="38"/>
      <c r="F10" s="103">
        <v>7</v>
      </c>
      <c r="G10" s="44" t="s">
        <v>45</v>
      </c>
      <c r="H10" s="80"/>
      <c r="J10" s="79"/>
      <c r="K10" s="39"/>
      <c r="L10" s="43"/>
      <c r="M10" s="40"/>
      <c r="N10" s="38"/>
      <c r="O10" s="103">
        <v>7</v>
      </c>
      <c r="P10" s="44" t="s">
        <v>45</v>
      </c>
      <c r="Q10" s="80"/>
    </row>
    <row r="11" spans="1:17" ht="12.75" customHeight="1" x14ac:dyDescent="0.2">
      <c r="A11" s="79"/>
      <c r="B11" s="39"/>
      <c r="C11" s="41"/>
      <c r="D11" s="42"/>
      <c r="E11" s="38"/>
      <c r="F11" s="116"/>
      <c r="G11" s="49" t="s">
        <v>42</v>
      </c>
      <c r="H11" s="81"/>
      <c r="J11" s="79"/>
      <c r="K11" s="39"/>
      <c r="L11" s="41"/>
      <c r="M11" s="42"/>
      <c r="N11" s="38"/>
      <c r="O11" s="116"/>
      <c r="P11" s="49" t="s">
        <v>42</v>
      </c>
      <c r="Q11" s="81"/>
    </row>
    <row r="12" spans="1:17" ht="12.75" customHeight="1" x14ac:dyDescent="0.2">
      <c r="A12" s="79"/>
      <c r="B12" s="39"/>
      <c r="C12" s="41"/>
      <c r="D12" s="42"/>
      <c r="E12" s="38"/>
      <c r="F12" s="103">
        <f>IF(F10=12,1,F10+1)</f>
        <v>8</v>
      </c>
      <c r="G12" s="44" t="s">
        <v>45</v>
      </c>
      <c r="H12" s="80"/>
      <c r="J12" s="79"/>
      <c r="K12" s="39"/>
      <c r="L12" s="41"/>
      <c r="M12" s="42"/>
      <c r="N12" s="38"/>
      <c r="O12" s="103">
        <f>IF(O10=12,1,O10+1)</f>
        <v>8</v>
      </c>
      <c r="P12" s="44" t="s">
        <v>45</v>
      </c>
      <c r="Q12" s="80"/>
    </row>
    <row r="13" spans="1:17" ht="12.75" customHeight="1" x14ac:dyDescent="0.2">
      <c r="A13" s="79"/>
      <c r="B13" s="39"/>
      <c r="C13" s="41"/>
      <c r="D13" s="42"/>
      <c r="E13" s="38"/>
      <c r="F13" s="103"/>
      <c r="G13" s="47" t="s">
        <v>43</v>
      </c>
      <c r="H13" s="82"/>
      <c r="J13" s="79"/>
      <c r="K13" s="39"/>
      <c r="L13" s="41"/>
      <c r="M13" s="42"/>
      <c r="N13" s="38"/>
      <c r="O13" s="103"/>
      <c r="P13" s="47" t="s">
        <v>43</v>
      </c>
      <c r="Q13" s="82"/>
    </row>
    <row r="14" spans="1:17" ht="12.75" customHeight="1" x14ac:dyDescent="0.2">
      <c r="A14" s="79"/>
      <c r="B14" s="39"/>
      <c r="C14" s="41"/>
      <c r="D14" s="42"/>
      <c r="E14" s="38"/>
      <c r="F14" s="100"/>
      <c r="G14" s="47" t="s">
        <v>42</v>
      </c>
      <c r="H14" s="82"/>
      <c r="J14" s="79"/>
      <c r="K14" s="39"/>
      <c r="L14" s="41"/>
      <c r="M14" s="42"/>
      <c r="N14" s="38"/>
      <c r="O14" s="100"/>
      <c r="P14" s="47" t="s">
        <v>42</v>
      </c>
      <c r="Q14" s="82"/>
    </row>
    <row r="15" spans="1:17" ht="12.75" customHeight="1" x14ac:dyDescent="0.2">
      <c r="A15" s="79"/>
      <c r="B15" s="39"/>
      <c r="C15" s="41"/>
      <c r="D15" s="42"/>
      <c r="E15" s="38"/>
      <c r="F15" s="100"/>
      <c r="G15" s="50" t="s">
        <v>44</v>
      </c>
      <c r="H15" s="83"/>
      <c r="J15" s="79"/>
      <c r="K15" s="39"/>
      <c r="L15" s="41"/>
      <c r="M15" s="42"/>
      <c r="N15" s="38"/>
      <c r="O15" s="100"/>
      <c r="P15" s="50" t="s">
        <v>44</v>
      </c>
      <c r="Q15" s="83"/>
    </row>
    <row r="16" spans="1:17" ht="12.75" customHeight="1" x14ac:dyDescent="0.2">
      <c r="A16" s="79"/>
      <c r="B16" s="39"/>
      <c r="C16" s="41"/>
      <c r="D16" s="42"/>
      <c r="E16" s="38"/>
      <c r="F16" s="102">
        <f>IF(F12=12,1,F12+1)</f>
        <v>9</v>
      </c>
      <c r="G16" s="48" t="s">
        <v>45</v>
      </c>
      <c r="H16" s="84"/>
      <c r="J16" s="79"/>
      <c r="K16" s="39"/>
      <c r="L16" s="41"/>
      <c r="M16" s="42"/>
      <c r="N16" s="38"/>
      <c r="O16" s="102">
        <f>IF(O12=12,1,O12+1)</f>
        <v>9</v>
      </c>
      <c r="P16" s="48" t="s">
        <v>45</v>
      </c>
      <c r="Q16" s="84"/>
    </row>
    <row r="17" spans="1:17" ht="12.75" customHeight="1" x14ac:dyDescent="0.2">
      <c r="A17" s="79"/>
      <c r="B17" s="39"/>
      <c r="C17" s="41"/>
      <c r="D17" s="42"/>
      <c r="E17" s="38"/>
      <c r="F17" s="103"/>
      <c r="G17" s="47" t="s">
        <v>43</v>
      </c>
      <c r="H17" s="82"/>
      <c r="J17" s="79"/>
      <c r="K17" s="39"/>
      <c r="L17" s="41"/>
      <c r="M17" s="42"/>
      <c r="N17" s="38"/>
      <c r="O17" s="103"/>
      <c r="P17" s="47" t="s">
        <v>43</v>
      </c>
      <c r="Q17" s="82"/>
    </row>
    <row r="18" spans="1:17" ht="12.75" customHeight="1" x14ac:dyDescent="0.2">
      <c r="A18" s="79"/>
      <c r="B18" s="39"/>
      <c r="C18" s="41"/>
      <c r="D18" s="42"/>
      <c r="E18" s="38"/>
      <c r="F18" s="100"/>
      <c r="G18" s="47" t="s">
        <v>42</v>
      </c>
      <c r="H18" s="82"/>
      <c r="J18" s="79"/>
      <c r="K18" s="39"/>
      <c r="L18" s="41"/>
      <c r="M18" s="42"/>
      <c r="N18" s="38"/>
      <c r="O18" s="100"/>
      <c r="P18" s="47" t="s">
        <v>42</v>
      </c>
      <c r="Q18" s="82"/>
    </row>
    <row r="19" spans="1:17" ht="12.75" customHeight="1" x14ac:dyDescent="0.2">
      <c r="A19" s="79"/>
      <c r="B19" s="39"/>
      <c r="C19" s="41"/>
      <c r="D19" s="42"/>
      <c r="E19" s="38"/>
      <c r="F19" s="101"/>
      <c r="G19" s="51" t="s">
        <v>44</v>
      </c>
      <c r="H19" s="85"/>
      <c r="J19" s="79"/>
      <c r="K19" s="39"/>
      <c r="L19" s="41"/>
      <c r="M19" s="42"/>
      <c r="N19" s="38"/>
      <c r="O19" s="101"/>
      <c r="P19" s="51" t="s">
        <v>44</v>
      </c>
      <c r="Q19" s="85"/>
    </row>
    <row r="20" spans="1:17" ht="12.75" customHeight="1" x14ac:dyDescent="0.2">
      <c r="A20" s="79"/>
      <c r="B20" s="39"/>
      <c r="C20" s="41"/>
      <c r="D20" s="42"/>
      <c r="E20" s="38"/>
      <c r="F20" s="102">
        <f>IF(F16=12,1,F16+1)</f>
        <v>10</v>
      </c>
      <c r="G20" s="48" t="s">
        <v>45</v>
      </c>
      <c r="H20" s="84"/>
      <c r="J20" s="79"/>
      <c r="K20" s="39"/>
      <c r="L20" s="41"/>
      <c r="M20" s="42"/>
      <c r="N20" s="38"/>
      <c r="O20" s="102">
        <f>IF(O16=12,1,O16+1)</f>
        <v>10</v>
      </c>
      <c r="P20" s="48" t="s">
        <v>45</v>
      </c>
      <c r="Q20" s="84"/>
    </row>
    <row r="21" spans="1:17" ht="12.75" customHeight="1" x14ac:dyDescent="0.2">
      <c r="A21" s="79"/>
      <c r="B21" s="39"/>
      <c r="C21" s="41"/>
      <c r="D21" s="42"/>
      <c r="E21" s="38"/>
      <c r="F21" s="103"/>
      <c r="G21" s="47" t="s">
        <v>43</v>
      </c>
      <c r="H21" s="82"/>
      <c r="J21" s="79"/>
      <c r="K21" s="39"/>
      <c r="L21" s="41"/>
      <c r="M21" s="42"/>
      <c r="N21" s="38"/>
      <c r="O21" s="103"/>
      <c r="P21" s="47" t="s">
        <v>43</v>
      </c>
      <c r="Q21" s="82"/>
    </row>
    <row r="22" spans="1:17" ht="12.75" customHeight="1" x14ac:dyDescent="0.2">
      <c r="A22" s="79"/>
      <c r="B22" s="39"/>
      <c r="C22" s="41"/>
      <c r="D22" s="42"/>
      <c r="E22" s="38"/>
      <c r="F22" s="100"/>
      <c r="G22" s="47" t="s">
        <v>42</v>
      </c>
      <c r="H22" s="82"/>
      <c r="J22" s="79"/>
      <c r="K22" s="39"/>
      <c r="L22" s="41"/>
      <c r="M22" s="42"/>
      <c r="N22" s="38"/>
      <c r="O22" s="100"/>
      <c r="P22" s="47" t="s">
        <v>42</v>
      </c>
      <c r="Q22" s="82"/>
    </row>
    <row r="23" spans="1:17" ht="12.75" customHeight="1" x14ac:dyDescent="0.2">
      <c r="A23" s="79"/>
      <c r="B23" s="39"/>
      <c r="C23" s="41"/>
      <c r="D23" s="42"/>
      <c r="E23" s="38"/>
      <c r="F23" s="101"/>
      <c r="G23" s="51" t="s">
        <v>44</v>
      </c>
      <c r="H23" s="85"/>
      <c r="J23" s="79"/>
      <c r="K23" s="39"/>
      <c r="L23" s="41"/>
      <c r="M23" s="42"/>
      <c r="N23" s="38"/>
      <c r="O23" s="101"/>
      <c r="P23" s="51" t="s">
        <v>44</v>
      </c>
      <c r="Q23" s="85"/>
    </row>
    <row r="24" spans="1:17" ht="12.75" customHeight="1" x14ac:dyDescent="0.2">
      <c r="A24" s="79"/>
      <c r="B24" s="39"/>
      <c r="C24" s="41"/>
      <c r="D24" s="42"/>
      <c r="E24" s="38"/>
      <c r="F24" s="102">
        <f>IF(F20=12,1,F20+1)</f>
        <v>11</v>
      </c>
      <c r="G24" s="48" t="s">
        <v>45</v>
      </c>
      <c r="H24" s="84"/>
      <c r="J24" s="79"/>
      <c r="K24" s="39"/>
      <c r="L24" s="41"/>
      <c r="M24" s="42"/>
      <c r="N24" s="38"/>
      <c r="O24" s="102">
        <f>IF(O20=12,1,O20+1)</f>
        <v>11</v>
      </c>
      <c r="P24" s="48" t="s">
        <v>45</v>
      </c>
      <c r="Q24" s="84"/>
    </row>
    <row r="25" spans="1:17" ht="12.75" customHeight="1" x14ac:dyDescent="0.2">
      <c r="A25" s="86"/>
      <c r="B25" s="38"/>
      <c r="C25" s="38"/>
      <c r="D25" s="38"/>
      <c r="E25" s="38"/>
      <c r="F25" s="103"/>
      <c r="G25" s="47" t="s">
        <v>43</v>
      </c>
      <c r="H25" s="82"/>
      <c r="J25" s="86"/>
      <c r="K25" s="38"/>
      <c r="L25" s="38"/>
      <c r="M25" s="38"/>
      <c r="N25" s="38"/>
      <c r="O25" s="103"/>
      <c r="P25" s="47" t="s">
        <v>43</v>
      </c>
      <c r="Q25" s="82"/>
    </row>
    <row r="26" spans="1:17" ht="12.75" customHeight="1" x14ac:dyDescent="0.2">
      <c r="A26" s="107" t="s">
        <v>40</v>
      </c>
      <c r="B26" s="108"/>
      <c r="C26" s="111" t="s">
        <v>53</v>
      </c>
      <c r="D26" s="111"/>
      <c r="E26" s="38"/>
      <c r="F26" s="100"/>
      <c r="G26" s="47" t="s">
        <v>42</v>
      </c>
      <c r="H26" s="82"/>
      <c r="J26" s="107" t="s">
        <v>40</v>
      </c>
      <c r="K26" s="108"/>
      <c r="L26" s="111" t="s">
        <v>53</v>
      </c>
      <c r="M26" s="111"/>
      <c r="N26" s="38"/>
      <c r="O26" s="100"/>
      <c r="P26" s="47" t="s">
        <v>42</v>
      </c>
      <c r="Q26" s="82"/>
    </row>
    <row r="27" spans="1:17" ht="12.75" customHeight="1" x14ac:dyDescent="0.2">
      <c r="A27" s="118"/>
      <c r="B27" s="119"/>
      <c r="C27" s="112"/>
      <c r="D27" s="113"/>
      <c r="E27" s="38"/>
      <c r="F27" s="101"/>
      <c r="G27" s="51" t="s">
        <v>44</v>
      </c>
      <c r="H27" s="85"/>
      <c r="J27" s="118"/>
      <c r="K27" s="119"/>
      <c r="L27" s="112"/>
      <c r="M27" s="113"/>
      <c r="N27" s="38"/>
      <c r="O27" s="101"/>
      <c r="P27" s="51" t="s">
        <v>44</v>
      </c>
      <c r="Q27" s="85"/>
    </row>
    <row r="28" spans="1:17" ht="12.75" customHeight="1" x14ac:dyDescent="0.2">
      <c r="A28" s="114"/>
      <c r="B28" s="115"/>
      <c r="C28" s="112"/>
      <c r="D28" s="113"/>
      <c r="E28" s="38"/>
      <c r="F28" s="102">
        <f>IF(F24=12,1,F24+1)</f>
        <v>12</v>
      </c>
      <c r="G28" s="48" t="s">
        <v>45</v>
      </c>
      <c r="H28" s="84"/>
      <c r="J28" s="114"/>
      <c r="K28" s="115"/>
      <c r="L28" s="112"/>
      <c r="M28" s="113"/>
      <c r="N28" s="38"/>
      <c r="O28" s="102">
        <f>IF(O24=12,1,O24+1)</f>
        <v>12</v>
      </c>
      <c r="P28" s="48" t="s">
        <v>45</v>
      </c>
      <c r="Q28" s="84"/>
    </row>
    <row r="29" spans="1:17" ht="12.75" customHeight="1" x14ac:dyDescent="0.2">
      <c r="A29" s="114"/>
      <c r="B29" s="115"/>
      <c r="C29" s="112"/>
      <c r="D29" s="113"/>
      <c r="E29" s="38"/>
      <c r="F29" s="103"/>
      <c r="G29" s="47" t="s">
        <v>43</v>
      </c>
      <c r="H29" s="82"/>
      <c r="J29" s="114"/>
      <c r="K29" s="115"/>
      <c r="L29" s="112"/>
      <c r="M29" s="113"/>
      <c r="N29" s="38"/>
      <c r="O29" s="103"/>
      <c r="P29" s="47" t="s">
        <v>43</v>
      </c>
      <c r="Q29" s="82"/>
    </row>
    <row r="30" spans="1:17" ht="12.75" customHeight="1" x14ac:dyDescent="0.2">
      <c r="A30" s="114"/>
      <c r="B30" s="115"/>
      <c r="C30" s="112"/>
      <c r="D30" s="113"/>
      <c r="E30" s="38"/>
      <c r="F30" s="100"/>
      <c r="G30" s="47" t="s">
        <v>42</v>
      </c>
      <c r="H30" s="82"/>
      <c r="J30" s="114"/>
      <c r="K30" s="115"/>
      <c r="L30" s="112"/>
      <c r="M30" s="113"/>
      <c r="N30" s="38"/>
      <c r="O30" s="100"/>
      <c r="P30" s="47" t="s">
        <v>42</v>
      </c>
      <c r="Q30" s="82"/>
    </row>
    <row r="31" spans="1:17" ht="12.75" customHeight="1" x14ac:dyDescent="0.2">
      <c r="A31" s="86"/>
      <c r="B31" s="38"/>
      <c r="C31" s="38"/>
      <c r="D31" s="38"/>
      <c r="E31" s="38"/>
      <c r="F31" s="101"/>
      <c r="G31" s="51" t="s">
        <v>44</v>
      </c>
      <c r="H31" s="85"/>
      <c r="J31" s="86"/>
      <c r="K31" s="38"/>
      <c r="L31" s="38"/>
      <c r="M31" s="38"/>
      <c r="N31" s="38"/>
      <c r="O31" s="101"/>
      <c r="P31" s="51" t="s">
        <v>44</v>
      </c>
      <c r="Q31" s="85"/>
    </row>
    <row r="32" spans="1:17" ht="12.75" customHeight="1" x14ac:dyDescent="0.2">
      <c r="A32" s="107" t="s">
        <v>39</v>
      </c>
      <c r="B32" s="108"/>
      <c r="C32" s="111" t="s">
        <v>38</v>
      </c>
      <c r="D32" s="111"/>
      <c r="E32" s="38"/>
      <c r="F32" s="102">
        <f>IF(F28=12,1,F28+1)</f>
        <v>1</v>
      </c>
      <c r="G32" s="48" t="s">
        <v>45</v>
      </c>
      <c r="H32" s="84"/>
      <c r="J32" s="107" t="s">
        <v>39</v>
      </c>
      <c r="K32" s="108"/>
      <c r="L32" s="111" t="s">
        <v>38</v>
      </c>
      <c r="M32" s="111"/>
      <c r="N32" s="38"/>
      <c r="O32" s="102">
        <f>IF(O28=12,1,O28+1)</f>
        <v>1</v>
      </c>
      <c r="P32" s="48" t="s">
        <v>45</v>
      </c>
      <c r="Q32" s="84"/>
    </row>
    <row r="33" spans="1:17" ht="12.75" customHeight="1" x14ac:dyDescent="0.2">
      <c r="A33" s="114"/>
      <c r="B33" s="115"/>
      <c r="C33" s="112"/>
      <c r="D33" s="113"/>
      <c r="E33" s="38"/>
      <c r="F33" s="103"/>
      <c r="G33" s="47" t="s">
        <v>43</v>
      </c>
      <c r="H33" s="82"/>
      <c r="J33" s="114"/>
      <c r="K33" s="115"/>
      <c r="L33" s="112"/>
      <c r="M33" s="113"/>
      <c r="N33" s="38"/>
      <c r="O33" s="103"/>
      <c r="P33" s="47" t="s">
        <v>43</v>
      </c>
      <c r="Q33" s="82"/>
    </row>
    <row r="34" spans="1:17" ht="12.75" customHeight="1" x14ac:dyDescent="0.2">
      <c r="A34" s="114"/>
      <c r="B34" s="115"/>
      <c r="C34" s="112"/>
      <c r="D34" s="113"/>
      <c r="E34" s="38"/>
      <c r="F34" s="100"/>
      <c r="G34" s="47" t="s">
        <v>42</v>
      </c>
      <c r="H34" s="82"/>
      <c r="J34" s="114"/>
      <c r="K34" s="115"/>
      <c r="L34" s="112"/>
      <c r="M34" s="113"/>
      <c r="N34" s="38"/>
      <c r="O34" s="100"/>
      <c r="P34" s="47" t="s">
        <v>42</v>
      </c>
      <c r="Q34" s="82"/>
    </row>
    <row r="35" spans="1:17" ht="12.75" customHeight="1" x14ac:dyDescent="0.2">
      <c r="A35" s="114"/>
      <c r="B35" s="115"/>
      <c r="C35" s="112"/>
      <c r="D35" s="113"/>
      <c r="E35" s="38"/>
      <c r="F35" s="101"/>
      <c r="G35" s="51" t="s">
        <v>44</v>
      </c>
      <c r="H35" s="85"/>
      <c r="J35" s="114"/>
      <c r="K35" s="115"/>
      <c r="L35" s="112"/>
      <c r="M35" s="113"/>
      <c r="N35" s="38"/>
      <c r="O35" s="101"/>
      <c r="P35" s="51" t="s">
        <v>44</v>
      </c>
      <c r="Q35" s="85"/>
    </row>
    <row r="36" spans="1:17" ht="12.75" customHeight="1" x14ac:dyDescent="0.2">
      <c r="A36" s="86"/>
      <c r="B36" s="38"/>
      <c r="C36" s="38"/>
      <c r="D36" s="38"/>
      <c r="E36" s="38"/>
      <c r="F36" s="102">
        <f>IF(F32=12,1,F32+1)</f>
        <v>2</v>
      </c>
      <c r="G36" s="48" t="s">
        <v>45</v>
      </c>
      <c r="H36" s="84"/>
      <c r="J36" s="86"/>
      <c r="K36" s="38"/>
      <c r="L36" s="38"/>
      <c r="M36" s="38"/>
      <c r="N36" s="38"/>
      <c r="O36" s="102">
        <f>IF(O32=12,1,O32+1)</f>
        <v>2</v>
      </c>
      <c r="P36" s="48" t="s">
        <v>45</v>
      </c>
      <c r="Q36" s="84"/>
    </row>
    <row r="37" spans="1:17" ht="12.75" customHeight="1" x14ac:dyDescent="0.2">
      <c r="A37" s="109" t="s">
        <v>8</v>
      </c>
      <c r="B37" s="110"/>
      <c r="C37" s="110"/>
      <c r="D37" s="110"/>
      <c r="E37" s="38"/>
      <c r="F37" s="103"/>
      <c r="G37" s="47" t="s">
        <v>43</v>
      </c>
      <c r="H37" s="82"/>
      <c r="J37" s="109" t="s">
        <v>8</v>
      </c>
      <c r="K37" s="110"/>
      <c r="L37" s="110"/>
      <c r="M37" s="110"/>
      <c r="N37" s="38"/>
      <c r="O37" s="103"/>
      <c r="P37" s="47" t="s">
        <v>43</v>
      </c>
      <c r="Q37" s="82"/>
    </row>
    <row r="38" spans="1:17" ht="12.75" customHeight="1" x14ac:dyDescent="0.2">
      <c r="A38" s="87"/>
      <c r="B38" s="64"/>
      <c r="C38" s="64"/>
      <c r="D38" s="64"/>
      <c r="E38" s="38"/>
      <c r="F38" s="100"/>
      <c r="G38" s="47" t="s">
        <v>42</v>
      </c>
      <c r="H38" s="82"/>
      <c r="J38" s="87"/>
      <c r="K38" s="64"/>
      <c r="L38" s="64"/>
      <c r="M38" s="64"/>
      <c r="N38" s="38"/>
      <c r="O38" s="100"/>
      <c r="P38" s="47" t="s">
        <v>42</v>
      </c>
      <c r="Q38" s="82"/>
    </row>
    <row r="39" spans="1:17" ht="12.75" customHeight="1" x14ac:dyDescent="0.2">
      <c r="A39" s="87"/>
      <c r="B39" s="64"/>
      <c r="C39" s="64"/>
      <c r="D39" s="64"/>
      <c r="E39" s="38"/>
      <c r="F39" s="101"/>
      <c r="G39" s="51" t="s">
        <v>44</v>
      </c>
      <c r="H39" s="85"/>
      <c r="J39" s="87"/>
      <c r="K39" s="64"/>
      <c r="L39" s="64"/>
      <c r="M39" s="64"/>
      <c r="N39" s="38"/>
      <c r="O39" s="101"/>
      <c r="P39" s="51" t="s">
        <v>44</v>
      </c>
      <c r="Q39" s="85"/>
    </row>
    <row r="40" spans="1:17" ht="12.75" customHeight="1" x14ac:dyDescent="0.2">
      <c r="A40" s="87"/>
      <c r="B40" s="64"/>
      <c r="C40" s="64"/>
      <c r="D40" s="64"/>
      <c r="E40" s="38"/>
      <c r="F40" s="102">
        <f>IF(F36=12,1,F36+1)</f>
        <v>3</v>
      </c>
      <c r="G40" s="48" t="s">
        <v>45</v>
      </c>
      <c r="H40" s="84"/>
      <c r="J40" s="87"/>
      <c r="K40" s="64"/>
      <c r="L40" s="64"/>
      <c r="M40" s="64"/>
      <c r="N40" s="38"/>
      <c r="O40" s="102">
        <f>IF(O36=12,1,O36+1)</f>
        <v>3</v>
      </c>
      <c r="P40" s="48" t="s">
        <v>45</v>
      </c>
      <c r="Q40" s="84"/>
    </row>
    <row r="41" spans="1:17" ht="12.75" customHeight="1" x14ac:dyDescent="0.2">
      <c r="A41" s="87"/>
      <c r="B41" s="64"/>
      <c r="C41" s="64"/>
      <c r="D41" s="64"/>
      <c r="E41" s="38"/>
      <c r="F41" s="103"/>
      <c r="G41" s="47" t="s">
        <v>43</v>
      </c>
      <c r="H41" s="82"/>
      <c r="J41" s="87"/>
      <c r="K41" s="64"/>
      <c r="L41" s="64"/>
      <c r="M41" s="64"/>
      <c r="N41" s="38"/>
      <c r="O41" s="103"/>
      <c r="P41" s="47" t="s">
        <v>43</v>
      </c>
      <c r="Q41" s="82"/>
    </row>
    <row r="42" spans="1:17" ht="12.75" customHeight="1" x14ac:dyDescent="0.2">
      <c r="A42" s="87"/>
      <c r="B42" s="64"/>
      <c r="C42" s="64"/>
      <c r="D42" s="64"/>
      <c r="E42" s="38"/>
      <c r="F42" s="100"/>
      <c r="G42" s="47" t="s">
        <v>42</v>
      </c>
      <c r="H42" s="82"/>
      <c r="J42" s="87"/>
      <c r="K42" s="64"/>
      <c r="L42" s="64"/>
      <c r="M42" s="64"/>
      <c r="N42" s="38"/>
      <c r="O42" s="100"/>
      <c r="P42" s="47" t="s">
        <v>42</v>
      </c>
      <c r="Q42" s="82"/>
    </row>
    <row r="43" spans="1:17" ht="12.75" customHeight="1" x14ac:dyDescent="0.2">
      <c r="A43" s="87"/>
      <c r="B43" s="64"/>
      <c r="C43" s="64"/>
      <c r="D43" s="64"/>
      <c r="E43" s="38"/>
      <c r="F43" s="101"/>
      <c r="G43" s="51" t="s">
        <v>44</v>
      </c>
      <c r="H43" s="85"/>
      <c r="J43" s="87"/>
      <c r="K43" s="64"/>
      <c r="L43" s="64"/>
      <c r="M43" s="64"/>
      <c r="N43" s="38"/>
      <c r="O43" s="101"/>
      <c r="P43" s="51" t="s">
        <v>44</v>
      </c>
      <c r="Q43" s="85"/>
    </row>
    <row r="44" spans="1:17" ht="12.75" customHeight="1" x14ac:dyDescent="0.2">
      <c r="A44" s="87"/>
      <c r="B44" s="64"/>
      <c r="C44" s="64"/>
      <c r="D44" s="64"/>
      <c r="E44" s="38"/>
      <c r="F44" s="102">
        <f>IF(F40=12,1,F40+1)</f>
        <v>4</v>
      </c>
      <c r="G44" s="48" t="s">
        <v>45</v>
      </c>
      <c r="H44" s="84"/>
      <c r="J44" s="87"/>
      <c r="K44" s="64"/>
      <c r="L44" s="64"/>
      <c r="M44" s="64"/>
      <c r="N44" s="38"/>
      <c r="O44" s="102">
        <f>IF(O40=12,1,O40+1)</f>
        <v>4</v>
      </c>
      <c r="P44" s="48" t="s">
        <v>45</v>
      </c>
      <c r="Q44" s="84"/>
    </row>
    <row r="45" spans="1:17" ht="12.75" customHeight="1" x14ac:dyDescent="0.2">
      <c r="A45" s="87"/>
      <c r="B45" s="64"/>
      <c r="C45" s="64"/>
      <c r="D45" s="64"/>
      <c r="E45" s="38"/>
      <c r="F45" s="103"/>
      <c r="G45" s="47" t="s">
        <v>43</v>
      </c>
      <c r="H45" s="82"/>
      <c r="J45" s="87"/>
      <c r="K45" s="64"/>
      <c r="L45" s="64"/>
      <c r="M45" s="64"/>
      <c r="N45" s="38"/>
      <c r="O45" s="103"/>
      <c r="P45" s="47" t="s">
        <v>43</v>
      </c>
      <c r="Q45" s="82"/>
    </row>
    <row r="46" spans="1:17" ht="12.75" customHeight="1" x14ac:dyDescent="0.2">
      <c r="A46" s="87"/>
      <c r="B46" s="64"/>
      <c r="C46" s="64"/>
      <c r="D46" s="64"/>
      <c r="E46" s="38"/>
      <c r="F46" s="100"/>
      <c r="G46" s="47" t="s">
        <v>42</v>
      </c>
      <c r="H46" s="82"/>
      <c r="J46" s="87"/>
      <c r="K46" s="64"/>
      <c r="L46" s="64"/>
      <c r="M46" s="64"/>
      <c r="N46" s="38"/>
      <c r="O46" s="100"/>
      <c r="P46" s="47" t="s">
        <v>42</v>
      </c>
      <c r="Q46" s="82"/>
    </row>
    <row r="47" spans="1:17" ht="12.75" customHeight="1" x14ac:dyDescent="0.2">
      <c r="A47" s="87"/>
      <c r="B47" s="64"/>
      <c r="C47" s="64"/>
      <c r="D47" s="64"/>
      <c r="E47" s="38"/>
      <c r="F47" s="101"/>
      <c r="G47" s="51" t="s">
        <v>44</v>
      </c>
      <c r="H47" s="85"/>
      <c r="J47" s="87"/>
      <c r="K47" s="64"/>
      <c r="L47" s="64"/>
      <c r="M47" s="64"/>
      <c r="N47" s="38"/>
      <c r="O47" s="101"/>
      <c r="P47" s="51" t="s">
        <v>44</v>
      </c>
      <c r="Q47" s="85"/>
    </row>
    <row r="48" spans="1:17" ht="12.75" customHeight="1" x14ac:dyDescent="0.2">
      <c r="A48" s="87"/>
      <c r="B48" s="64"/>
      <c r="C48" s="64"/>
      <c r="D48" s="64"/>
      <c r="E48" s="38"/>
      <c r="F48" s="102">
        <f>IF(F44=12,1,F44+1)</f>
        <v>5</v>
      </c>
      <c r="G48" s="48" t="s">
        <v>45</v>
      </c>
      <c r="H48" s="84"/>
      <c r="J48" s="87"/>
      <c r="K48" s="64"/>
      <c r="L48" s="64"/>
      <c r="M48" s="64"/>
      <c r="N48" s="38"/>
      <c r="O48" s="102">
        <f>IF(O44=12,1,O44+1)</f>
        <v>5</v>
      </c>
      <c r="P48" s="48" t="s">
        <v>45</v>
      </c>
      <c r="Q48" s="84"/>
    </row>
    <row r="49" spans="1:17" ht="12.75" customHeight="1" x14ac:dyDescent="0.2">
      <c r="A49" s="87"/>
      <c r="B49" s="64"/>
      <c r="C49" s="64"/>
      <c r="D49" s="64"/>
      <c r="E49" s="38"/>
      <c r="F49" s="116"/>
      <c r="G49" s="49" t="s">
        <v>42</v>
      </c>
      <c r="H49" s="81"/>
      <c r="J49" s="87"/>
      <c r="K49" s="64"/>
      <c r="L49" s="64"/>
      <c r="M49" s="64"/>
      <c r="N49" s="38"/>
      <c r="O49" s="116"/>
      <c r="P49" s="49" t="s">
        <v>42</v>
      </c>
      <c r="Q49" s="81"/>
    </row>
    <row r="50" spans="1:17" ht="12.75" customHeight="1" x14ac:dyDescent="0.2">
      <c r="A50" s="87"/>
      <c r="B50" s="64"/>
      <c r="C50" s="64"/>
      <c r="D50" s="64"/>
      <c r="E50" s="38"/>
      <c r="F50" s="102">
        <f>IF(F48=12,1,F48+1)</f>
        <v>6</v>
      </c>
      <c r="G50" s="48" t="s">
        <v>45</v>
      </c>
      <c r="H50" s="84"/>
      <c r="J50" s="87"/>
      <c r="K50" s="64"/>
      <c r="L50" s="64"/>
      <c r="M50" s="64"/>
      <c r="N50" s="38"/>
      <c r="O50" s="102">
        <f>IF(O48=12,1,O48+1)</f>
        <v>6</v>
      </c>
      <c r="P50" s="48" t="s">
        <v>45</v>
      </c>
      <c r="Q50" s="84"/>
    </row>
    <row r="51" spans="1:17" ht="12.75" customHeight="1" x14ac:dyDescent="0.2">
      <c r="A51" s="87"/>
      <c r="B51" s="64"/>
      <c r="C51" s="64"/>
      <c r="D51" s="64"/>
      <c r="E51" s="38"/>
      <c r="F51" s="116"/>
      <c r="G51" s="49" t="s">
        <v>42</v>
      </c>
      <c r="H51" s="81"/>
      <c r="J51" s="87"/>
      <c r="K51" s="64"/>
      <c r="L51" s="64"/>
      <c r="M51" s="64"/>
      <c r="N51" s="38"/>
      <c r="O51" s="116"/>
      <c r="P51" s="49" t="s">
        <v>42</v>
      </c>
      <c r="Q51" s="81"/>
    </row>
    <row r="52" spans="1:17" ht="12.75" customHeight="1" x14ac:dyDescent="0.2">
      <c r="A52" s="87"/>
      <c r="B52" s="64"/>
      <c r="C52" s="64"/>
      <c r="D52" s="64"/>
      <c r="E52" s="38"/>
      <c r="F52" s="102">
        <f>IF(F50=12,1,F50+1)</f>
        <v>7</v>
      </c>
      <c r="G52" s="48" t="s">
        <v>45</v>
      </c>
      <c r="H52" s="84"/>
      <c r="J52" s="87"/>
      <c r="K52" s="64"/>
      <c r="L52" s="64"/>
      <c r="M52" s="64"/>
      <c r="N52" s="38"/>
      <c r="O52" s="102">
        <f>IF(O50=12,1,O50+1)</f>
        <v>7</v>
      </c>
      <c r="P52" s="48" t="s">
        <v>45</v>
      </c>
      <c r="Q52" s="84"/>
    </row>
    <row r="53" spans="1:17" ht="12.75" customHeight="1" x14ac:dyDescent="0.2">
      <c r="A53" s="87"/>
      <c r="B53" s="64"/>
      <c r="C53" s="64"/>
      <c r="D53" s="64"/>
      <c r="E53" s="38"/>
      <c r="F53" s="116"/>
      <c r="G53" s="49" t="s">
        <v>42</v>
      </c>
      <c r="H53" s="81"/>
      <c r="J53" s="87"/>
      <c r="K53" s="64"/>
      <c r="L53" s="64"/>
      <c r="M53" s="64"/>
      <c r="N53" s="38"/>
      <c r="O53" s="116"/>
      <c r="P53" s="49" t="s">
        <v>42</v>
      </c>
      <c r="Q53" s="81"/>
    </row>
    <row r="54" spans="1:17" ht="12.75" customHeight="1" x14ac:dyDescent="0.2">
      <c r="A54" s="87"/>
      <c r="B54" s="64"/>
      <c r="C54" s="64"/>
      <c r="D54" s="64"/>
      <c r="E54" s="38"/>
      <c r="F54" s="102">
        <f>IF(F52=12,1,F52+1)</f>
        <v>8</v>
      </c>
      <c r="G54" s="48" t="s">
        <v>45</v>
      </c>
      <c r="H54" s="84"/>
      <c r="J54" s="87"/>
      <c r="K54" s="64"/>
      <c r="L54" s="64"/>
      <c r="M54" s="64"/>
      <c r="N54" s="38"/>
      <c r="O54" s="102">
        <f>IF(O52=12,1,O52+1)</f>
        <v>8</v>
      </c>
      <c r="P54" s="48" t="s">
        <v>45</v>
      </c>
      <c r="Q54" s="84"/>
    </row>
    <row r="55" spans="1:17" ht="12.75" customHeight="1" x14ac:dyDescent="0.2">
      <c r="A55" s="87"/>
      <c r="B55" s="64"/>
      <c r="C55" s="64"/>
      <c r="D55" s="64"/>
      <c r="E55" s="38"/>
      <c r="F55" s="116"/>
      <c r="G55" s="49" t="s">
        <v>42</v>
      </c>
      <c r="H55" s="81"/>
      <c r="J55" s="87"/>
      <c r="K55" s="64"/>
      <c r="L55" s="64"/>
      <c r="M55" s="64"/>
      <c r="N55" s="38"/>
      <c r="O55" s="116"/>
      <c r="P55" s="49" t="s">
        <v>42</v>
      </c>
      <c r="Q55" s="81"/>
    </row>
    <row r="56" spans="1:17" ht="12.75" customHeight="1" x14ac:dyDescent="0.2">
      <c r="A56" s="87"/>
      <c r="B56" s="64"/>
      <c r="C56" s="64"/>
      <c r="D56" s="64"/>
      <c r="E56" s="38"/>
      <c r="F56" s="102">
        <f>IF(F54=12,1,F54+1)</f>
        <v>9</v>
      </c>
      <c r="G56" s="48" t="s">
        <v>45</v>
      </c>
      <c r="H56" s="84"/>
      <c r="J56" s="87"/>
      <c r="K56" s="64"/>
      <c r="L56" s="64"/>
      <c r="M56" s="64"/>
      <c r="N56" s="38"/>
      <c r="O56" s="102">
        <f>IF(O54=12,1,O54+1)</f>
        <v>9</v>
      </c>
      <c r="P56" s="48" t="s">
        <v>45</v>
      </c>
      <c r="Q56" s="84"/>
    </row>
    <row r="57" spans="1:17" ht="12.75" customHeight="1" thickBot="1" x14ac:dyDescent="0.25">
      <c r="A57" s="88"/>
      <c r="B57" s="89"/>
      <c r="C57" s="89"/>
      <c r="D57" s="89"/>
      <c r="E57" s="90"/>
      <c r="F57" s="117"/>
      <c r="G57" s="91" t="s">
        <v>42</v>
      </c>
      <c r="H57" s="92"/>
      <c r="J57" s="88"/>
      <c r="K57" s="89"/>
      <c r="L57" s="89"/>
      <c r="M57" s="89"/>
      <c r="N57" s="90"/>
      <c r="O57" s="117"/>
      <c r="P57" s="91" t="s">
        <v>42</v>
      </c>
      <c r="Q57" s="92"/>
    </row>
    <row r="58" spans="1:17" ht="12.75" customHeight="1" x14ac:dyDescent="0.2"/>
  </sheetData>
  <mergeCells count="98">
    <mergeCell ref="O54:O55"/>
    <mergeCell ref="O56:O57"/>
    <mergeCell ref="O44:O45"/>
    <mergeCell ref="O46:O47"/>
    <mergeCell ref="O48:O49"/>
    <mergeCell ref="O50:O51"/>
    <mergeCell ref="O52:O53"/>
    <mergeCell ref="O36:O37"/>
    <mergeCell ref="J37:M37"/>
    <mergeCell ref="O38:O39"/>
    <mergeCell ref="O40:O41"/>
    <mergeCell ref="O42:O43"/>
    <mergeCell ref="J34:K34"/>
    <mergeCell ref="L34:M34"/>
    <mergeCell ref="O34:O35"/>
    <mergeCell ref="J35:K35"/>
    <mergeCell ref="L35:M35"/>
    <mergeCell ref="J32:K32"/>
    <mergeCell ref="L32:M32"/>
    <mergeCell ref="O32:O33"/>
    <mergeCell ref="J33:K33"/>
    <mergeCell ref="L33:M33"/>
    <mergeCell ref="J26:K26"/>
    <mergeCell ref="L26:M26"/>
    <mergeCell ref="O26:O27"/>
    <mergeCell ref="J27:K27"/>
    <mergeCell ref="L27:M27"/>
    <mergeCell ref="O16:O17"/>
    <mergeCell ref="O18:O19"/>
    <mergeCell ref="O20:O21"/>
    <mergeCell ref="O22:O23"/>
    <mergeCell ref="O24:O25"/>
    <mergeCell ref="J3:L6"/>
    <mergeCell ref="M3:M4"/>
    <mergeCell ref="M5:M6"/>
    <mergeCell ref="O12:O13"/>
    <mergeCell ref="O14:O15"/>
    <mergeCell ref="O28:O29"/>
    <mergeCell ref="J29:K29"/>
    <mergeCell ref="L29:M29"/>
    <mergeCell ref="J30:K30"/>
    <mergeCell ref="L30:M30"/>
    <mergeCell ref="O30:O31"/>
    <mergeCell ref="J28:K28"/>
    <mergeCell ref="L7:M7"/>
    <mergeCell ref="J8:M8"/>
    <mergeCell ref="L9:M9"/>
    <mergeCell ref="O10:O11"/>
    <mergeCell ref="F56:F57"/>
    <mergeCell ref="F54:F55"/>
    <mergeCell ref="F48:F49"/>
    <mergeCell ref="F50:F51"/>
    <mergeCell ref="F52:F53"/>
    <mergeCell ref="F10:F11"/>
    <mergeCell ref="F12:F13"/>
    <mergeCell ref="F18:F19"/>
    <mergeCell ref="F20:F21"/>
    <mergeCell ref="F22:F23"/>
    <mergeCell ref="F24:F25"/>
    <mergeCell ref="L28:M28"/>
    <mergeCell ref="F46:F47"/>
    <mergeCell ref="C32:D32"/>
    <mergeCell ref="F44:F45"/>
    <mergeCell ref="F38:F39"/>
    <mergeCell ref="F40:F41"/>
    <mergeCell ref="F42:F43"/>
    <mergeCell ref="F36:F37"/>
    <mergeCell ref="F34:F35"/>
    <mergeCell ref="A37:D37"/>
    <mergeCell ref="C9:D9"/>
    <mergeCell ref="C27:D27"/>
    <mergeCell ref="A32:B32"/>
    <mergeCell ref="A34:B34"/>
    <mergeCell ref="A35:B35"/>
    <mergeCell ref="C35:D35"/>
    <mergeCell ref="A33:B33"/>
    <mergeCell ref="C33:D33"/>
    <mergeCell ref="C34:D34"/>
    <mergeCell ref="C26:D26"/>
    <mergeCell ref="C28:D28"/>
    <mergeCell ref="C29:D29"/>
    <mergeCell ref="C30:D30"/>
    <mergeCell ref="A30:B30"/>
    <mergeCell ref="A29:B29"/>
    <mergeCell ref="A3:C6"/>
    <mergeCell ref="F30:F31"/>
    <mergeCell ref="F32:F33"/>
    <mergeCell ref="F14:F15"/>
    <mergeCell ref="F16:F17"/>
    <mergeCell ref="C7:D7"/>
    <mergeCell ref="A8:D8"/>
    <mergeCell ref="A26:B26"/>
    <mergeCell ref="F26:F27"/>
    <mergeCell ref="F28:F29"/>
    <mergeCell ref="A28:B28"/>
    <mergeCell ref="A27:B27"/>
    <mergeCell ref="D3:D4"/>
    <mergeCell ref="D5:D6"/>
  </mergeCells>
  <phoneticPr fontId="0" type="noConversion"/>
  <printOptions horizontalCentered="1" verticalCentered="1"/>
  <pageMargins left="0.39370078740157483" right="0.39370078740157483" top="0.19685039370078741" bottom="0.19685039370078741" header="0.23622047244094491" footer="0.23622047244094491"/>
  <pageSetup paperSize="9" scale="83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3"/>
  <sheetViews>
    <sheetView showGridLines="0" workbookViewId="0">
      <pane ySplit="6" topLeftCell="A7" activePane="bottomLeft" state="frozen"/>
      <selection pane="bottomLeft" activeCell="F20" sqref="F20"/>
    </sheetView>
  </sheetViews>
  <sheetFormatPr defaultRowHeight="12.75" x14ac:dyDescent="0.2"/>
  <cols>
    <col min="1" max="1" width="18.7109375" customWidth="1"/>
    <col min="2" max="2" width="6.28515625" customWidth="1"/>
    <col min="3" max="3" width="6.5703125" customWidth="1"/>
    <col min="4" max="4" width="5.42578125" customWidth="1"/>
    <col min="5" max="5" width="8.28515625" customWidth="1"/>
    <col min="6" max="6" width="11.28515625" customWidth="1"/>
    <col min="7" max="7" width="26" customWidth="1"/>
  </cols>
  <sheetData>
    <row r="1" spans="1:7" ht="18" x14ac:dyDescent="0.2">
      <c r="A1" s="6" t="s">
        <v>33</v>
      </c>
      <c r="B1" s="5"/>
      <c r="C1" s="5"/>
      <c r="D1" s="5"/>
      <c r="E1" s="5"/>
      <c r="F1" s="7"/>
      <c r="G1" s="7"/>
    </row>
    <row r="2" spans="1:7" x14ac:dyDescent="0.2">
      <c r="G2" s="4"/>
    </row>
    <row r="3" spans="1:7" x14ac:dyDescent="0.2">
      <c r="A3" t="s">
        <v>31</v>
      </c>
      <c r="B3">
        <f ca="1">YEAR(theDate)</f>
        <v>2016</v>
      </c>
      <c r="G3" s="4"/>
    </row>
    <row r="4" spans="1:7" x14ac:dyDescent="0.2">
      <c r="A4" t="s">
        <v>30</v>
      </c>
      <c r="B4">
        <f ca="1">MONTH(theDate)</f>
        <v>4</v>
      </c>
      <c r="G4" s="4"/>
    </row>
    <row r="5" spans="1:7" x14ac:dyDescent="0.2">
      <c r="G5" s="4"/>
    </row>
    <row r="6" spans="1:7" x14ac:dyDescent="0.2">
      <c r="A6" s="12" t="s">
        <v>3</v>
      </c>
      <c r="B6" s="13" t="s">
        <v>4</v>
      </c>
      <c r="C6" s="13" t="s">
        <v>5</v>
      </c>
      <c r="D6" s="14" t="s">
        <v>0</v>
      </c>
      <c r="E6" s="14" t="s">
        <v>6</v>
      </c>
      <c r="F6" s="15" t="s">
        <v>7</v>
      </c>
      <c r="G6" s="16" t="s">
        <v>8</v>
      </c>
    </row>
    <row r="7" spans="1:7" x14ac:dyDescent="0.2">
      <c r="G7" s="4"/>
    </row>
    <row r="8" spans="1:7" x14ac:dyDescent="0.2">
      <c r="A8" s="19" t="s">
        <v>9</v>
      </c>
      <c r="B8" s="20"/>
      <c r="C8" s="20"/>
      <c r="D8" s="21"/>
      <c r="E8" s="21"/>
      <c r="F8" s="22"/>
      <c r="G8" s="20"/>
    </row>
    <row r="9" spans="1:7" x14ac:dyDescent="0.2">
      <c r="A9" t="s">
        <v>10</v>
      </c>
      <c r="B9" s="2">
        <v>5</v>
      </c>
      <c r="D9" s="2">
        <v>2</v>
      </c>
      <c r="E9" s="2">
        <v>1</v>
      </c>
      <c r="F9" s="17">
        <f t="shared" ref="F9:F10" ca="1" si="0">IF(OR(OR(B9="",D9=""),E9=""),"",(DATE(year,B9,1)+(D9-1)*7)+E9-WEEKDAY(DATE(year,B9,1))+IF(E9&lt;WEEKDAY(DATE(year,B9,1)),7,0))</f>
        <v>42498</v>
      </c>
      <c r="G9" t="s">
        <v>11</v>
      </c>
    </row>
    <row r="10" spans="1:7" x14ac:dyDescent="0.2">
      <c r="A10" t="s">
        <v>12</v>
      </c>
      <c r="B10" s="2">
        <v>6</v>
      </c>
      <c r="D10" s="2">
        <v>3</v>
      </c>
      <c r="E10" s="2">
        <v>1</v>
      </c>
      <c r="F10" s="17">
        <f t="shared" ca="1" si="0"/>
        <v>42540</v>
      </c>
      <c r="G10" t="s">
        <v>13</v>
      </c>
    </row>
    <row r="11" spans="1:7" x14ac:dyDescent="0.2">
      <c r="G11" s="4"/>
    </row>
    <row r="12" spans="1:7" x14ac:dyDescent="0.2">
      <c r="A12" s="19" t="s">
        <v>14</v>
      </c>
      <c r="B12" s="20"/>
      <c r="C12" s="20"/>
      <c r="D12" s="21"/>
      <c r="E12" s="21"/>
      <c r="F12" s="22"/>
      <c r="G12" s="20"/>
    </row>
    <row r="13" spans="1:7" x14ac:dyDescent="0.2">
      <c r="A13" t="s">
        <v>15</v>
      </c>
      <c r="B13" s="2">
        <v>10</v>
      </c>
      <c r="C13" s="2">
        <v>31</v>
      </c>
      <c r="D13" s="2"/>
      <c r="E13" s="2"/>
      <c r="F13" s="18">
        <f t="shared" ref="F13:F43" ca="1" si="1">IF(OR(B13="",C13=""),"",IF(AND(month=12,B13=1),DATE(year+1,B13,C13),IF(AND(month=1,B13=12),DATE(year-1,B13,C13),DATE(year,B13,C13))))</f>
        <v>42674</v>
      </c>
    </row>
    <row r="14" spans="1:7" x14ac:dyDescent="0.2">
      <c r="A14" t="s">
        <v>16</v>
      </c>
      <c r="B14" s="2">
        <v>12</v>
      </c>
      <c r="C14" s="2">
        <v>25</v>
      </c>
      <c r="D14" s="2"/>
      <c r="E14" s="2"/>
      <c r="F14" s="18">
        <f t="shared" ca="1" si="1"/>
        <v>42729</v>
      </c>
    </row>
    <row r="15" spans="1:7" x14ac:dyDescent="0.2">
      <c r="A15" t="s">
        <v>17</v>
      </c>
      <c r="B15" s="2">
        <v>12</v>
      </c>
      <c r="C15" s="2">
        <v>24</v>
      </c>
      <c r="D15" s="2"/>
      <c r="E15" s="2"/>
      <c r="F15" s="18">
        <f t="shared" ca="1" si="1"/>
        <v>42728</v>
      </c>
    </row>
    <row r="16" spans="1:7" x14ac:dyDescent="0.2">
      <c r="A16" t="s">
        <v>18</v>
      </c>
      <c r="B16" s="2">
        <v>12</v>
      </c>
      <c r="C16" s="2">
        <v>31</v>
      </c>
      <c r="D16" s="2"/>
      <c r="E16" s="2"/>
      <c r="F16" s="18">
        <f t="shared" ca="1" si="1"/>
        <v>42735</v>
      </c>
    </row>
    <row r="17" spans="1:6" x14ac:dyDescent="0.2">
      <c r="A17" t="s">
        <v>19</v>
      </c>
      <c r="B17" s="2">
        <v>1</v>
      </c>
      <c r="C17" s="2">
        <v>1</v>
      </c>
      <c r="D17" s="2"/>
      <c r="E17" s="2"/>
      <c r="F17" s="18">
        <f t="shared" ca="1" si="1"/>
        <v>42370</v>
      </c>
    </row>
    <row r="18" spans="1:6" x14ac:dyDescent="0.2">
      <c r="A18" t="s">
        <v>20</v>
      </c>
      <c r="B18" s="2">
        <v>3</v>
      </c>
      <c r="C18" s="2">
        <v>17</v>
      </c>
      <c r="D18" s="2"/>
      <c r="E18" s="2"/>
      <c r="F18" s="18">
        <f t="shared" ca="1" si="1"/>
        <v>42446</v>
      </c>
    </row>
    <row r="19" spans="1:6" x14ac:dyDescent="0.2">
      <c r="A19" t="s">
        <v>21</v>
      </c>
      <c r="B19" s="2">
        <v>4</v>
      </c>
      <c r="C19" s="2">
        <v>1</v>
      </c>
      <c r="D19" s="2"/>
      <c r="E19" s="2"/>
      <c r="F19" s="18">
        <f t="shared" ca="1" si="1"/>
        <v>42461</v>
      </c>
    </row>
    <row r="20" spans="1:6" x14ac:dyDescent="0.2">
      <c r="A20" t="s">
        <v>22</v>
      </c>
      <c r="B20" s="2">
        <v>6</v>
      </c>
      <c r="C20" s="2">
        <v>14</v>
      </c>
      <c r="D20" s="2"/>
      <c r="E20" s="2"/>
      <c r="F20" s="18">
        <f t="shared" ca="1" si="1"/>
        <v>42535</v>
      </c>
    </row>
    <row r="21" spans="1:6" x14ac:dyDescent="0.2">
      <c r="A21" t="s">
        <v>23</v>
      </c>
      <c r="B21" s="2">
        <v>7</v>
      </c>
      <c r="C21" s="2">
        <v>4</v>
      </c>
      <c r="D21" s="2"/>
      <c r="E21" s="2"/>
      <c r="F21" s="18">
        <f t="shared" ca="1" si="1"/>
        <v>42555</v>
      </c>
    </row>
    <row r="22" spans="1:6" x14ac:dyDescent="0.2">
      <c r="A22" t="s">
        <v>24</v>
      </c>
      <c r="B22" s="2">
        <v>11</v>
      </c>
      <c r="C22" s="2">
        <v>11</v>
      </c>
      <c r="D22" s="2"/>
      <c r="E22" s="2"/>
      <c r="F22" s="18">
        <f t="shared" ca="1" si="1"/>
        <v>42685</v>
      </c>
    </row>
    <row r="23" spans="1:6" x14ac:dyDescent="0.2">
      <c r="A23" t="s">
        <v>25</v>
      </c>
      <c r="B23" s="2">
        <v>2</v>
      </c>
      <c r="C23" s="2">
        <v>2</v>
      </c>
      <c r="D23" s="2"/>
      <c r="E23" s="2"/>
      <c r="F23" s="18">
        <f t="shared" ca="1" si="1"/>
        <v>42402</v>
      </c>
    </row>
    <row r="24" spans="1:6" x14ac:dyDescent="0.2">
      <c r="A24" t="s">
        <v>26</v>
      </c>
      <c r="B24" s="2">
        <v>2</v>
      </c>
      <c r="C24" s="2">
        <v>12</v>
      </c>
      <c r="D24" s="2"/>
      <c r="E24" s="2"/>
      <c r="F24" s="18">
        <f t="shared" ca="1" si="1"/>
        <v>42412</v>
      </c>
    </row>
    <row r="25" spans="1:6" x14ac:dyDescent="0.2">
      <c r="A25" t="s">
        <v>27</v>
      </c>
      <c r="B25" s="2">
        <v>2</v>
      </c>
      <c r="C25" s="2">
        <v>14</v>
      </c>
      <c r="D25" s="2"/>
      <c r="E25" s="2"/>
      <c r="F25" s="18">
        <f t="shared" ca="1" si="1"/>
        <v>42414</v>
      </c>
    </row>
    <row r="26" spans="1:6" x14ac:dyDescent="0.2">
      <c r="A26" t="s">
        <v>28</v>
      </c>
      <c r="B26" s="2">
        <v>4</v>
      </c>
      <c r="C26" s="2">
        <v>22</v>
      </c>
      <c r="D26" s="2"/>
      <c r="E26" s="2"/>
      <c r="F26" s="18">
        <f t="shared" ca="1" si="1"/>
        <v>42482</v>
      </c>
    </row>
    <row r="27" spans="1:6" x14ac:dyDescent="0.2">
      <c r="A27" t="s">
        <v>29</v>
      </c>
      <c r="B27" s="2">
        <v>10</v>
      </c>
      <c r="C27" s="2">
        <v>24</v>
      </c>
      <c r="D27" s="2"/>
      <c r="E27" s="2"/>
      <c r="F27" s="18">
        <f t="shared" ca="1" si="1"/>
        <v>42667</v>
      </c>
    </row>
    <row r="28" spans="1:6" x14ac:dyDescent="0.2">
      <c r="B28" s="2"/>
      <c r="C28" s="2"/>
      <c r="D28" s="2"/>
      <c r="E28" s="2"/>
      <c r="F28" s="18" t="str">
        <f t="shared" si="1"/>
        <v/>
      </c>
    </row>
    <row r="29" spans="1:6" x14ac:dyDescent="0.2">
      <c r="B29" s="2"/>
      <c r="C29" s="2"/>
      <c r="D29" s="2"/>
      <c r="E29" s="2"/>
      <c r="F29" s="18" t="str">
        <f t="shared" si="1"/>
        <v/>
      </c>
    </row>
    <row r="30" spans="1:6" x14ac:dyDescent="0.2">
      <c r="F30" s="18" t="str">
        <f t="shared" si="1"/>
        <v/>
      </c>
    </row>
    <row r="31" spans="1:6" x14ac:dyDescent="0.2">
      <c r="F31" s="18" t="str">
        <f t="shared" si="1"/>
        <v/>
      </c>
    </row>
    <row r="32" spans="1:6" x14ac:dyDescent="0.2">
      <c r="F32" s="18" t="str">
        <f t="shared" si="1"/>
        <v/>
      </c>
    </row>
    <row r="33" spans="6:6" x14ac:dyDescent="0.2">
      <c r="F33" s="18" t="str">
        <f t="shared" si="1"/>
        <v/>
      </c>
    </row>
    <row r="34" spans="6:6" x14ac:dyDescent="0.2">
      <c r="F34" s="18" t="str">
        <f t="shared" si="1"/>
        <v/>
      </c>
    </row>
    <row r="35" spans="6:6" x14ac:dyDescent="0.2">
      <c r="F35" s="18" t="str">
        <f t="shared" si="1"/>
        <v/>
      </c>
    </row>
    <row r="36" spans="6:6" x14ac:dyDescent="0.2">
      <c r="F36" s="18" t="str">
        <f t="shared" si="1"/>
        <v/>
      </c>
    </row>
    <row r="37" spans="6:6" x14ac:dyDescent="0.2">
      <c r="F37" s="18" t="str">
        <f t="shared" si="1"/>
        <v/>
      </c>
    </row>
    <row r="38" spans="6:6" x14ac:dyDescent="0.2">
      <c r="F38" s="18" t="str">
        <f t="shared" si="1"/>
        <v/>
      </c>
    </row>
    <row r="39" spans="6:6" x14ac:dyDescent="0.2">
      <c r="F39" s="18" t="str">
        <f t="shared" si="1"/>
        <v/>
      </c>
    </row>
    <row r="40" spans="6:6" x14ac:dyDescent="0.2">
      <c r="F40" s="18" t="str">
        <f t="shared" si="1"/>
        <v/>
      </c>
    </row>
    <row r="41" spans="6:6" x14ac:dyDescent="0.2">
      <c r="F41" s="18" t="str">
        <f t="shared" si="1"/>
        <v/>
      </c>
    </row>
    <row r="42" spans="6:6" x14ac:dyDescent="0.2">
      <c r="F42" s="18" t="str">
        <f t="shared" si="1"/>
        <v/>
      </c>
    </row>
    <row r="43" spans="6:6" x14ac:dyDescent="0.2">
      <c r="F43" s="18" t="str">
        <f t="shared" si="1"/>
        <v/>
      </c>
    </row>
  </sheetData>
  <phoneticPr fontId="0" type="noConversion"/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B32"/>
  <sheetViews>
    <sheetView showGridLines="0" workbookViewId="0">
      <selection activeCell="S31" sqref="S31"/>
    </sheetView>
  </sheetViews>
  <sheetFormatPr defaultRowHeight="12.75" x14ac:dyDescent="0.2"/>
  <cols>
    <col min="1" max="1" width="3.140625" customWidth="1"/>
    <col min="2" max="8" width="3.140625" style="3" customWidth="1"/>
    <col min="9" max="9" width="2.85546875" customWidth="1"/>
    <col min="10" max="10" width="3.140625" customWidth="1"/>
    <col min="11" max="17" width="3.140625" style="3" customWidth="1"/>
    <col min="19" max="25" width="10.42578125" customWidth="1"/>
  </cols>
  <sheetData>
    <row r="1" spans="1:28" ht="18" x14ac:dyDescent="0.2">
      <c r="A1" s="6" t="s">
        <v>32</v>
      </c>
      <c r="B1" s="6"/>
      <c r="C1" s="6"/>
      <c r="D1" s="6"/>
      <c r="E1" s="6"/>
      <c r="F1" s="6"/>
      <c r="G1" s="6"/>
      <c r="H1" s="6"/>
      <c r="J1" s="6" t="s">
        <v>32</v>
      </c>
      <c r="K1" s="6"/>
      <c r="L1" s="6"/>
      <c r="M1" s="6"/>
      <c r="N1" s="6"/>
      <c r="O1" s="6"/>
      <c r="P1" s="6"/>
      <c r="Q1" s="6"/>
      <c r="R1" s="20"/>
      <c r="S1" s="35" t="s">
        <v>2</v>
      </c>
      <c r="T1" s="34">
        <v>1</v>
      </c>
      <c r="U1" s="36"/>
      <c r="V1" s="37"/>
      <c r="W1" s="35" t="s">
        <v>48</v>
      </c>
      <c r="X1" s="34" t="s">
        <v>49</v>
      </c>
      <c r="Y1" s="20"/>
    </row>
    <row r="2" spans="1:28" x14ac:dyDescent="0.2">
      <c r="H2" s="46"/>
      <c r="Q2" s="46"/>
      <c r="R2" s="2"/>
      <c r="T2" t="s">
        <v>52</v>
      </c>
      <c r="X2" t="s">
        <v>50</v>
      </c>
    </row>
    <row r="3" spans="1:28" x14ac:dyDescent="0.2">
      <c r="T3" t="s">
        <v>54</v>
      </c>
      <c r="X3" s="45" t="s">
        <v>51</v>
      </c>
    </row>
    <row r="4" spans="1:28" x14ac:dyDescent="0.2">
      <c r="X4" s="55" t="s">
        <v>55</v>
      </c>
    </row>
    <row r="5" spans="1:28" x14ac:dyDescent="0.2">
      <c r="B5" s="125">
        <f ca="1">DATE(YEAR(B14-10),MONTH(B14-10),1)</f>
        <v>42430</v>
      </c>
      <c r="C5" s="125"/>
      <c r="D5" s="125"/>
      <c r="E5" s="125"/>
      <c r="F5" s="125"/>
      <c r="G5" s="125"/>
      <c r="H5" s="125"/>
      <c r="K5" s="125">
        <f ca="1">DATE(YEAR(K14-10),MONTH(K14-10),1)</f>
        <v>42430</v>
      </c>
      <c r="L5" s="125"/>
      <c r="M5" s="125"/>
      <c r="N5" s="125"/>
      <c r="O5" s="125"/>
      <c r="P5" s="125"/>
      <c r="Q5" s="125"/>
    </row>
    <row r="6" spans="1:28" x14ac:dyDescent="0.2">
      <c r="A6" s="9" t="s">
        <v>47</v>
      </c>
      <c r="B6" s="9" t="str">
        <f>IF(startday=2,"M","Su")</f>
        <v>Su</v>
      </c>
      <c r="C6" s="9" t="str">
        <f>IF(startday=2,"Tu","M")</f>
        <v>M</v>
      </c>
      <c r="D6" s="9" t="str">
        <f>IF(startday=2,"W","Tu")</f>
        <v>Tu</v>
      </c>
      <c r="E6" s="9" t="str">
        <f>IF(startday=2,"Th","W")</f>
        <v>W</v>
      </c>
      <c r="F6" s="9" t="str">
        <f>IF(startday=2,"F","Th")</f>
        <v>Th</v>
      </c>
      <c r="G6" s="9" t="str">
        <f>IF(startday=2,"Sa","F")</f>
        <v>F</v>
      </c>
      <c r="H6" s="9" t="str">
        <f>IF(startday=2,"Su","Sa")</f>
        <v>Sa</v>
      </c>
      <c r="J6" s="9" t="s">
        <v>47</v>
      </c>
      <c r="K6" s="9" t="str">
        <f>IF(startday=2,"M","Su")</f>
        <v>Su</v>
      </c>
      <c r="L6" s="9" t="str">
        <f>IF(startday=2,"Tu","M")</f>
        <v>M</v>
      </c>
      <c r="M6" s="9" t="str">
        <f>IF(startday=2,"W","Tu")</f>
        <v>Tu</v>
      </c>
      <c r="N6" s="9" t="str">
        <f>IF(startday=2,"Th","W")</f>
        <v>W</v>
      </c>
      <c r="O6" s="9" t="str">
        <f>IF(startday=2,"F","Th")</f>
        <v>Th</v>
      </c>
      <c r="P6" s="9" t="str">
        <f>IF(startday=2,"Sa","F")</f>
        <v>F</v>
      </c>
      <c r="Q6" s="9" t="str">
        <f>IF(startday=2,"Su","Sa")</f>
        <v>Sa</v>
      </c>
      <c r="S6" t="s">
        <v>34</v>
      </c>
    </row>
    <row r="7" spans="1:28" x14ac:dyDescent="0.2">
      <c r="A7" s="54">
        <f t="shared" ref="A7:A12" ca="1" si="0">IF(AND(B7="",H7=""),"",IF(weekNumOpt="US",WEEKNUM(MAX(B7:H7),$T$1),1+INT((MAX(B7:H7)-DATE(YEAR(MAX(B7:H7)+4-WEEKDAY(MAX(B7:H7)+6)),1,5)+WEEKDAY(DATE(YEAR(MAX(B7:H7)+4-WEEKDAY(MAX(B7:H7)+6)),1,3)))/7)))</f>
        <v>9</v>
      </c>
      <c r="B7" s="11" t="str">
        <f t="shared" ref="B7:Q12" ca="1" si="1">IF(MONTH($B$5)&lt;&gt;MONTH($B$5-WEEKDAY($B$5,startday)+(ROW(B7)-ROW($B$7))*7+(COLUMN(B7)-COLUMN($B$7)+1)),"",$B$5-WEEKDAY($B$5,startday)+(ROW(B7)-ROW($B$7))*7+(COLUMN(B7)-COLUMN($B$7)+1))</f>
        <v/>
      </c>
      <c r="C7" s="11" t="str">
        <f t="shared" ca="1" si="1"/>
        <v/>
      </c>
      <c r="D7" s="11">
        <f t="shared" ca="1" si="1"/>
        <v>42430</v>
      </c>
      <c r="E7" s="11">
        <f t="shared" ca="1" si="1"/>
        <v>42431</v>
      </c>
      <c r="F7" s="11">
        <f t="shared" ca="1" si="1"/>
        <v>42432</v>
      </c>
      <c r="G7" s="11">
        <f t="shared" ca="1" si="1"/>
        <v>42433</v>
      </c>
      <c r="H7" s="11">
        <f t="shared" ca="1" si="1"/>
        <v>42434</v>
      </c>
      <c r="J7" s="54">
        <f t="shared" ref="J7:J12" ca="1" si="2">IF(AND(K7="",Q7=""),"",IF(weekNumOpt="US",WEEKNUM(MAX(K7:Q7),$T$1),1+INT((MAX(K7:Q7)-DATE(YEAR(MAX(K7:Q7)+4-WEEKDAY(MAX(K7:Q7)+6)),1,5)+WEEKDAY(DATE(YEAR(MAX(K7:Q7)+4-WEEKDAY(MAX(K7:Q7)+6)),1,3)))/7)))</f>
        <v>11</v>
      </c>
      <c r="K7" s="11">
        <f t="shared" ca="1" si="1"/>
        <v>42437</v>
      </c>
      <c r="L7" s="11">
        <f t="shared" ca="1" si="1"/>
        <v>42438</v>
      </c>
      <c r="M7" s="11">
        <f t="shared" ca="1" si="1"/>
        <v>42439</v>
      </c>
      <c r="N7" s="11">
        <f t="shared" ca="1" si="1"/>
        <v>42440</v>
      </c>
      <c r="O7" s="11">
        <f t="shared" ca="1" si="1"/>
        <v>42441</v>
      </c>
      <c r="P7" s="11">
        <f t="shared" ca="1" si="1"/>
        <v>42442</v>
      </c>
      <c r="Q7" s="11">
        <f t="shared" ca="1" si="1"/>
        <v>42443</v>
      </c>
      <c r="S7" s="23" t="str">
        <f t="shared" ref="S7:S12" ca="1" si="3">B7</f>
        <v/>
      </c>
      <c r="T7" s="24" t="str">
        <f t="shared" ref="T7:Y7" ca="1" si="4">C7</f>
        <v/>
      </c>
      <c r="U7" s="24">
        <f t="shared" ca="1" si="4"/>
        <v>42430</v>
      </c>
      <c r="V7" s="24">
        <f t="shared" ca="1" si="4"/>
        <v>42431</v>
      </c>
      <c r="W7" s="24">
        <f t="shared" ca="1" si="4"/>
        <v>42432</v>
      </c>
      <c r="X7" s="24">
        <f t="shared" ca="1" si="4"/>
        <v>42433</v>
      </c>
      <c r="Y7" s="25">
        <f t="shared" ca="1" si="4"/>
        <v>42434</v>
      </c>
      <c r="Z7" s="32"/>
      <c r="AA7" s="32"/>
    </row>
    <row r="8" spans="1:28" x14ac:dyDescent="0.2">
      <c r="A8" s="54">
        <f t="shared" ca="1" si="0"/>
        <v>10</v>
      </c>
      <c r="B8" s="11">
        <f t="shared" ca="1" si="1"/>
        <v>42435</v>
      </c>
      <c r="C8" s="11">
        <f t="shared" ca="1" si="1"/>
        <v>42436</v>
      </c>
      <c r="D8" s="11">
        <f t="shared" ca="1" si="1"/>
        <v>42437</v>
      </c>
      <c r="E8" s="11">
        <f t="shared" ca="1" si="1"/>
        <v>42438</v>
      </c>
      <c r="F8" s="11">
        <f t="shared" ca="1" si="1"/>
        <v>42439</v>
      </c>
      <c r="G8" s="11">
        <f t="shared" ca="1" si="1"/>
        <v>42440</v>
      </c>
      <c r="H8" s="11">
        <f t="shared" ca="1" si="1"/>
        <v>42441</v>
      </c>
      <c r="J8" s="54">
        <f t="shared" ca="1" si="2"/>
        <v>12</v>
      </c>
      <c r="K8" s="11">
        <f t="shared" ca="1" si="1"/>
        <v>42444</v>
      </c>
      <c r="L8" s="11">
        <f t="shared" ca="1" si="1"/>
        <v>42445</v>
      </c>
      <c r="M8" s="11">
        <f t="shared" ca="1" si="1"/>
        <v>42446</v>
      </c>
      <c r="N8" s="11">
        <f t="shared" ca="1" si="1"/>
        <v>42447</v>
      </c>
      <c r="O8" s="11">
        <f t="shared" ca="1" si="1"/>
        <v>42448</v>
      </c>
      <c r="P8" s="11">
        <f t="shared" ca="1" si="1"/>
        <v>42449</v>
      </c>
      <c r="Q8" s="11">
        <f t="shared" ca="1" si="1"/>
        <v>42450</v>
      </c>
      <c r="S8" s="26">
        <f t="shared" ca="1" si="3"/>
        <v>42435</v>
      </c>
      <c r="T8" s="27">
        <f t="shared" ref="T8:Y12" ca="1" si="5">C8</f>
        <v>42436</v>
      </c>
      <c r="U8" s="27">
        <f t="shared" ca="1" si="5"/>
        <v>42437</v>
      </c>
      <c r="V8" s="27">
        <f t="shared" ca="1" si="5"/>
        <v>42438</v>
      </c>
      <c r="W8" s="27">
        <f t="shared" ca="1" si="5"/>
        <v>42439</v>
      </c>
      <c r="X8" s="27">
        <f t="shared" ca="1" si="5"/>
        <v>42440</v>
      </c>
      <c r="Y8" s="28">
        <f t="shared" ca="1" si="5"/>
        <v>42441</v>
      </c>
      <c r="Z8" s="32"/>
      <c r="AA8" s="32"/>
    </row>
    <row r="9" spans="1:28" x14ac:dyDescent="0.2">
      <c r="A9" s="54">
        <f t="shared" ca="1" si="0"/>
        <v>11</v>
      </c>
      <c r="B9" s="11">
        <f t="shared" ca="1" si="1"/>
        <v>42442</v>
      </c>
      <c r="C9" s="11">
        <f t="shared" ca="1" si="1"/>
        <v>42443</v>
      </c>
      <c r="D9" s="11">
        <f t="shared" ca="1" si="1"/>
        <v>42444</v>
      </c>
      <c r="E9" s="11">
        <f t="shared" ca="1" si="1"/>
        <v>42445</v>
      </c>
      <c r="F9" s="11">
        <f t="shared" ca="1" si="1"/>
        <v>42446</v>
      </c>
      <c r="G9" s="11">
        <f t="shared" ca="1" si="1"/>
        <v>42447</v>
      </c>
      <c r="H9" s="11">
        <f t="shared" ca="1" si="1"/>
        <v>42448</v>
      </c>
      <c r="J9" s="54">
        <f t="shared" ca="1" si="2"/>
        <v>13</v>
      </c>
      <c r="K9" s="11">
        <f t="shared" ca="1" si="1"/>
        <v>42451</v>
      </c>
      <c r="L9" s="11">
        <f t="shared" ca="1" si="1"/>
        <v>42452</v>
      </c>
      <c r="M9" s="11">
        <f t="shared" ca="1" si="1"/>
        <v>42453</v>
      </c>
      <c r="N9" s="11">
        <f t="shared" ca="1" si="1"/>
        <v>42454</v>
      </c>
      <c r="O9" s="11">
        <f t="shared" ca="1" si="1"/>
        <v>42455</v>
      </c>
      <c r="P9" s="11">
        <f t="shared" ca="1" si="1"/>
        <v>42456</v>
      </c>
      <c r="Q9" s="11">
        <f t="shared" ca="1" si="1"/>
        <v>42457</v>
      </c>
      <c r="S9" s="26">
        <f t="shared" ca="1" si="3"/>
        <v>42442</v>
      </c>
      <c r="T9" s="27">
        <f t="shared" ca="1" si="5"/>
        <v>42443</v>
      </c>
      <c r="U9" s="27">
        <f t="shared" ca="1" si="5"/>
        <v>42444</v>
      </c>
      <c r="V9" s="27">
        <f t="shared" ca="1" si="5"/>
        <v>42445</v>
      </c>
      <c r="W9" s="27">
        <f t="shared" ca="1" si="5"/>
        <v>42446</v>
      </c>
      <c r="X9" s="27">
        <f t="shared" ca="1" si="5"/>
        <v>42447</v>
      </c>
      <c r="Y9" s="28">
        <f t="shared" ca="1" si="5"/>
        <v>42448</v>
      </c>
      <c r="Z9" s="32"/>
      <c r="AA9" s="32"/>
    </row>
    <row r="10" spans="1:28" x14ac:dyDescent="0.2">
      <c r="A10" s="54">
        <f t="shared" ca="1" si="0"/>
        <v>12</v>
      </c>
      <c r="B10" s="11">
        <f t="shared" ca="1" si="1"/>
        <v>42449</v>
      </c>
      <c r="C10" s="11">
        <f t="shared" ca="1" si="1"/>
        <v>42450</v>
      </c>
      <c r="D10" s="11">
        <f t="shared" ca="1" si="1"/>
        <v>42451</v>
      </c>
      <c r="E10" s="11">
        <f t="shared" ca="1" si="1"/>
        <v>42452</v>
      </c>
      <c r="F10" s="11">
        <f t="shared" ca="1" si="1"/>
        <v>42453</v>
      </c>
      <c r="G10" s="11">
        <f t="shared" ca="1" si="1"/>
        <v>42454</v>
      </c>
      <c r="H10" s="11">
        <f t="shared" ca="1" si="1"/>
        <v>42455</v>
      </c>
      <c r="J10" s="54">
        <f t="shared" ca="1" si="2"/>
        <v>13</v>
      </c>
      <c r="K10" s="11">
        <f t="shared" ca="1" si="1"/>
        <v>42458</v>
      </c>
      <c r="L10" s="11">
        <f t="shared" ca="1" si="1"/>
        <v>42459</v>
      </c>
      <c r="M10" s="11">
        <f t="shared" ca="1" si="1"/>
        <v>42460</v>
      </c>
      <c r="N10" s="11" t="str">
        <f t="shared" ca="1" si="1"/>
        <v/>
      </c>
      <c r="O10" s="11" t="str">
        <f t="shared" ca="1" si="1"/>
        <v/>
      </c>
      <c r="P10" s="11" t="str">
        <f t="shared" ca="1" si="1"/>
        <v/>
      </c>
      <c r="Q10" s="11" t="str">
        <f t="shared" ca="1" si="1"/>
        <v/>
      </c>
      <c r="S10" s="26">
        <f t="shared" ca="1" si="3"/>
        <v>42449</v>
      </c>
      <c r="T10" s="27">
        <f t="shared" ca="1" si="5"/>
        <v>42450</v>
      </c>
      <c r="U10" s="27">
        <f t="shared" ca="1" si="5"/>
        <v>42451</v>
      </c>
      <c r="V10" s="27">
        <f t="shared" ca="1" si="5"/>
        <v>42452</v>
      </c>
      <c r="W10" s="27">
        <f t="shared" ca="1" si="5"/>
        <v>42453</v>
      </c>
      <c r="X10" s="27">
        <f t="shared" ca="1" si="5"/>
        <v>42454</v>
      </c>
      <c r="Y10" s="28">
        <f t="shared" ca="1" si="5"/>
        <v>42455</v>
      </c>
      <c r="Z10" s="32"/>
      <c r="AA10" s="32"/>
    </row>
    <row r="11" spans="1:28" x14ac:dyDescent="0.2">
      <c r="A11" s="54">
        <f t="shared" ca="1" si="0"/>
        <v>13</v>
      </c>
      <c r="B11" s="11">
        <f t="shared" ca="1" si="1"/>
        <v>42456</v>
      </c>
      <c r="C11" s="11">
        <f t="shared" ca="1" si="1"/>
        <v>42457</v>
      </c>
      <c r="D11" s="11">
        <f t="shared" ca="1" si="1"/>
        <v>42458</v>
      </c>
      <c r="E11" s="11">
        <f t="shared" ca="1" si="1"/>
        <v>42459</v>
      </c>
      <c r="F11" s="11">
        <f t="shared" ca="1" si="1"/>
        <v>42460</v>
      </c>
      <c r="G11" s="11" t="str">
        <f t="shared" ca="1" si="1"/>
        <v/>
      </c>
      <c r="H11" s="11" t="str">
        <f t="shared" ca="1" si="1"/>
        <v/>
      </c>
      <c r="J11" s="54" t="str">
        <f t="shared" ca="1" si="2"/>
        <v/>
      </c>
      <c r="K11" s="11" t="str">
        <f t="shared" ca="1" si="1"/>
        <v/>
      </c>
      <c r="L11" s="11" t="str">
        <f t="shared" ca="1" si="1"/>
        <v/>
      </c>
      <c r="M11" s="11" t="str">
        <f t="shared" ca="1" si="1"/>
        <v/>
      </c>
      <c r="N11" s="11" t="str">
        <f t="shared" ca="1" si="1"/>
        <v/>
      </c>
      <c r="O11" s="11" t="str">
        <f t="shared" ca="1" si="1"/>
        <v/>
      </c>
      <c r="P11" s="11" t="str">
        <f t="shared" ca="1" si="1"/>
        <v/>
      </c>
      <c r="Q11" s="11" t="str">
        <f t="shared" ca="1" si="1"/>
        <v/>
      </c>
      <c r="S11" s="26">
        <f t="shared" ca="1" si="3"/>
        <v>42456</v>
      </c>
      <c r="T11" s="27">
        <f t="shared" ca="1" si="5"/>
        <v>42457</v>
      </c>
      <c r="U11" s="27">
        <f t="shared" ca="1" si="5"/>
        <v>42458</v>
      </c>
      <c r="V11" s="27">
        <f t="shared" ca="1" si="5"/>
        <v>42459</v>
      </c>
      <c r="W11" s="27">
        <f t="shared" ca="1" si="5"/>
        <v>42460</v>
      </c>
      <c r="X11" s="27" t="str">
        <f t="shared" ca="1" si="5"/>
        <v/>
      </c>
      <c r="Y11" s="28" t="str">
        <f t="shared" ca="1" si="5"/>
        <v/>
      </c>
      <c r="Z11" s="32"/>
      <c r="AA11" s="32"/>
    </row>
    <row r="12" spans="1:28" x14ac:dyDescent="0.2">
      <c r="A12" s="54" t="str">
        <f t="shared" ca="1" si="0"/>
        <v/>
      </c>
      <c r="B12" s="11" t="str">
        <f t="shared" ca="1" si="1"/>
        <v/>
      </c>
      <c r="C12" s="11" t="str">
        <f t="shared" ca="1" si="1"/>
        <v/>
      </c>
      <c r="D12" s="11" t="str">
        <f t="shared" ca="1" si="1"/>
        <v/>
      </c>
      <c r="E12" s="11" t="str">
        <f t="shared" ca="1" si="1"/>
        <v/>
      </c>
      <c r="F12" s="11" t="str">
        <f t="shared" ca="1" si="1"/>
        <v/>
      </c>
      <c r="G12" s="11" t="str">
        <f t="shared" ca="1" si="1"/>
        <v/>
      </c>
      <c r="H12" s="11" t="str">
        <f t="shared" ca="1" si="1"/>
        <v/>
      </c>
      <c r="J12" s="54" t="str">
        <f t="shared" ca="1" si="2"/>
        <v/>
      </c>
      <c r="K12" s="11" t="str">
        <f t="shared" ca="1" si="1"/>
        <v/>
      </c>
      <c r="L12" s="11" t="str">
        <f t="shared" ca="1" si="1"/>
        <v/>
      </c>
      <c r="M12" s="11" t="str">
        <f t="shared" ca="1" si="1"/>
        <v/>
      </c>
      <c r="N12" s="11" t="str">
        <f t="shared" ca="1" si="1"/>
        <v/>
      </c>
      <c r="O12" s="11" t="str">
        <f t="shared" ca="1" si="1"/>
        <v/>
      </c>
      <c r="P12" s="11" t="str">
        <f t="shared" ca="1" si="1"/>
        <v/>
      </c>
      <c r="Q12" s="11" t="str">
        <f t="shared" ca="1" si="1"/>
        <v/>
      </c>
      <c r="S12" s="29" t="str">
        <f t="shared" ca="1" si="3"/>
        <v/>
      </c>
      <c r="T12" s="30" t="str">
        <f t="shared" ca="1" si="5"/>
        <v/>
      </c>
      <c r="U12" s="30" t="str">
        <f t="shared" ca="1" si="5"/>
        <v/>
      </c>
      <c r="V12" s="30" t="str">
        <f t="shared" ca="1" si="5"/>
        <v/>
      </c>
      <c r="W12" s="30" t="str">
        <f t="shared" ca="1" si="5"/>
        <v/>
      </c>
      <c r="X12" s="30" t="str">
        <f t="shared" ca="1" si="5"/>
        <v/>
      </c>
      <c r="Y12" s="31" t="str">
        <f t="shared" ca="1" si="5"/>
        <v/>
      </c>
      <c r="Z12" s="32"/>
      <c r="AA12" s="32"/>
      <c r="AB12" s="32"/>
    </row>
    <row r="13" spans="1:28" x14ac:dyDescent="0.2">
      <c r="B13" s="8"/>
      <c r="C13" s="8"/>
      <c r="D13" s="8"/>
      <c r="E13" s="8"/>
      <c r="F13" s="8"/>
      <c r="G13" s="8"/>
      <c r="H13" s="8"/>
      <c r="K13" s="8"/>
      <c r="L13" s="8"/>
      <c r="M13" s="8"/>
      <c r="N13" s="8"/>
      <c r="O13" s="8"/>
      <c r="P13" s="8"/>
      <c r="Q13" s="8"/>
    </row>
    <row r="14" spans="1:28" x14ac:dyDescent="0.2">
      <c r="B14" s="124">
        <f ca="1">DATE(YEAR(theDate),MONTH(theDate),1)</f>
        <v>42461</v>
      </c>
      <c r="C14" s="124"/>
      <c r="D14" s="124"/>
      <c r="E14" s="124"/>
      <c r="F14" s="124"/>
      <c r="G14" s="124"/>
      <c r="H14" s="124"/>
      <c r="K14" s="124">
        <f ca="1">DATE(YEAR(theDate),MONTH(theDate),1)</f>
        <v>42461</v>
      </c>
      <c r="L14" s="124"/>
      <c r="M14" s="124"/>
      <c r="N14" s="124"/>
      <c r="O14" s="124"/>
      <c r="P14" s="124"/>
      <c r="Q14" s="124"/>
    </row>
    <row r="15" spans="1:28" x14ac:dyDescent="0.2">
      <c r="A15" s="9" t="s">
        <v>47</v>
      </c>
      <c r="B15" s="9" t="str">
        <f>IF(startday=2,"M","Su")</f>
        <v>Su</v>
      </c>
      <c r="C15" s="9" t="str">
        <f>IF(startday=2,"Tu","M")</f>
        <v>M</v>
      </c>
      <c r="D15" s="9" t="str">
        <f>IF(startday=2,"W","Tu")</f>
        <v>Tu</v>
      </c>
      <c r="E15" s="9" t="str">
        <f>IF(startday=2,"Th","W")</f>
        <v>W</v>
      </c>
      <c r="F15" s="9" t="str">
        <f>IF(startday=2,"F","Th")</f>
        <v>Th</v>
      </c>
      <c r="G15" s="9" t="str">
        <f>IF(startday=2,"Sa","F")</f>
        <v>F</v>
      </c>
      <c r="H15" s="9" t="str">
        <f>IF(startday=2,"Su","Sa")</f>
        <v>Sa</v>
      </c>
      <c r="J15" s="9" t="s">
        <v>47</v>
      </c>
      <c r="K15" s="9" t="str">
        <f>IF(startday=2,"M","Su")</f>
        <v>Su</v>
      </c>
      <c r="L15" s="9" t="str">
        <f>IF(startday=2,"Tu","M")</f>
        <v>M</v>
      </c>
      <c r="M15" s="9" t="str">
        <f>IF(startday=2,"W","Tu")</f>
        <v>Tu</v>
      </c>
      <c r="N15" s="9" t="str">
        <f>IF(startday=2,"Th","W")</f>
        <v>W</v>
      </c>
      <c r="O15" s="9" t="str">
        <f>IF(startday=2,"F","Th")</f>
        <v>Th</v>
      </c>
      <c r="P15" s="9" t="str">
        <f>IF(startday=2,"Sa","F")</f>
        <v>F</v>
      </c>
      <c r="Q15" s="9" t="str">
        <f>IF(startday=2,"Su","Sa")</f>
        <v>Sa</v>
      </c>
    </row>
    <row r="16" spans="1:28" x14ac:dyDescent="0.2">
      <c r="A16" s="54">
        <f t="shared" ref="A16:A21" ca="1" si="6">IF(AND(B16="",H16=""),"",IF(weekNumOpt="US",WEEKNUM(MAX(B16:H16),$T$1),1+INT((MAX(B16:H16)-DATE(YEAR(MAX(B16:H16)+4-WEEKDAY(MAX(B16:H16)+6)),1,5)+WEEKDAY(DATE(YEAR(MAX(B16:H16)+4-WEEKDAY(MAX(B16:H16)+6)),1,3)))/7)))</f>
        <v>13</v>
      </c>
      <c r="B16" s="56" t="str">
        <f t="shared" ref="B16:Q21" ca="1" si="7">IF(MONTH($B$14)&lt;&gt;MONTH($B$14-WEEKDAY($B$14,startday)+(ROW(B16)-ROW($B$16))*7+(COLUMN(B16)-COLUMN($B$16)+1)),"",$B$14-WEEKDAY($B$14,startday)+(ROW(B16)-ROW($B$16))*7+(COLUMN(B16)-COLUMN($B$16)+1))</f>
        <v/>
      </c>
      <c r="C16" s="57" t="str">
        <f t="shared" ca="1" si="7"/>
        <v/>
      </c>
      <c r="D16" s="57" t="str">
        <f t="shared" ca="1" si="7"/>
        <v/>
      </c>
      <c r="E16" s="57" t="str">
        <f t="shared" ca="1" si="7"/>
        <v/>
      </c>
      <c r="F16" s="57" t="str">
        <f t="shared" ca="1" si="7"/>
        <v/>
      </c>
      <c r="G16" s="57">
        <f t="shared" ca="1" si="7"/>
        <v>42461</v>
      </c>
      <c r="H16" s="58">
        <f t="shared" ca="1" si="7"/>
        <v>42462</v>
      </c>
      <c r="J16" s="54">
        <f t="shared" ref="J16:J21" ca="1" si="8">IF(AND(K16="",Q16=""),"",IF(weekNumOpt="US",WEEKNUM(MAX(K16:Q16),$T$1),1+INT((MAX(K16:Q16)-DATE(YEAR(MAX(K16:Q16)+4-WEEKDAY(MAX(K16:Q16)+6)),1,5)+WEEKDAY(DATE(YEAR(MAX(K16:Q16)+4-WEEKDAY(MAX(K16:Q16)+6)),1,3)))/7)))</f>
        <v>15</v>
      </c>
      <c r="K16" s="56">
        <f t="shared" ca="1" si="7"/>
        <v>42465</v>
      </c>
      <c r="L16" s="57">
        <f t="shared" ca="1" si="7"/>
        <v>42466</v>
      </c>
      <c r="M16" s="57">
        <f t="shared" ca="1" si="7"/>
        <v>42467</v>
      </c>
      <c r="N16" s="57">
        <f t="shared" ca="1" si="7"/>
        <v>42468</v>
      </c>
      <c r="O16" s="57">
        <f t="shared" ca="1" si="7"/>
        <v>42469</v>
      </c>
      <c r="P16" s="57">
        <f t="shared" ca="1" si="7"/>
        <v>42470</v>
      </c>
      <c r="Q16" s="58">
        <f t="shared" ca="1" si="7"/>
        <v>42471</v>
      </c>
      <c r="S16" s="23" t="str">
        <f t="shared" ref="S16:S21" ca="1" si="9">B16</f>
        <v/>
      </c>
      <c r="T16" s="24" t="str">
        <f t="shared" ref="T16:T21" ca="1" si="10">C16</f>
        <v/>
      </c>
      <c r="U16" s="24" t="str">
        <f t="shared" ref="U16:U21" ca="1" si="11">D16</f>
        <v/>
      </c>
      <c r="V16" s="24" t="str">
        <f t="shared" ref="V16:V21" ca="1" si="12">E16</f>
        <v/>
      </c>
      <c r="W16" s="24" t="str">
        <f t="shared" ref="W16:W21" ca="1" si="13">F16</f>
        <v/>
      </c>
      <c r="X16" s="24">
        <f t="shared" ref="X16:X21" ca="1" si="14">G16</f>
        <v>42461</v>
      </c>
      <c r="Y16" s="25">
        <f t="shared" ref="Y16:Y21" ca="1" si="15">H16</f>
        <v>42462</v>
      </c>
    </row>
    <row r="17" spans="1:25" x14ac:dyDescent="0.2">
      <c r="A17" s="54">
        <f t="shared" ca="1" si="6"/>
        <v>14</v>
      </c>
      <c r="B17" s="59">
        <f t="shared" ca="1" si="7"/>
        <v>42463</v>
      </c>
      <c r="C17" s="11">
        <f t="shared" ca="1" si="7"/>
        <v>42464</v>
      </c>
      <c r="D17" s="11">
        <f t="shared" ca="1" si="7"/>
        <v>42465</v>
      </c>
      <c r="E17" s="11">
        <f t="shared" ca="1" si="7"/>
        <v>42466</v>
      </c>
      <c r="F17" s="11">
        <f t="shared" ca="1" si="7"/>
        <v>42467</v>
      </c>
      <c r="G17" s="11">
        <f t="shared" ca="1" si="7"/>
        <v>42468</v>
      </c>
      <c r="H17" s="60">
        <f t="shared" ca="1" si="7"/>
        <v>42469</v>
      </c>
      <c r="J17" s="54">
        <f t="shared" ca="1" si="8"/>
        <v>16</v>
      </c>
      <c r="K17" s="59">
        <f t="shared" ca="1" si="7"/>
        <v>42472</v>
      </c>
      <c r="L17" s="11">
        <f t="shared" ca="1" si="7"/>
        <v>42473</v>
      </c>
      <c r="M17" s="11">
        <f t="shared" ca="1" si="7"/>
        <v>42474</v>
      </c>
      <c r="N17" s="11">
        <f t="shared" ca="1" si="7"/>
        <v>42475</v>
      </c>
      <c r="O17" s="11">
        <f t="shared" ca="1" si="7"/>
        <v>42476</v>
      </c>
      <c r="P17" s="11">
        <f t="shared" ca="1" si="7"/>
        <v>42477</v>
      </c>
      <c r="Q17" s="60">
        <f t="shared" ca="1" si="7"/>
        <v>42478</v>
      </c>
      <c r="S17" s="26">
        <f t="shared" ca="1" si="9"/>
        <v>42463</v>
      </c>
      <c r="T17" s="27">
        <f t="shared" ca="1" si="10"/>
        <v>42464</v>
      </c>
      <c r="U17" s="27">
        <f t="shared" ca="1" si="11"/>
        <v>42465</v>
      </c>
      <c r="V17" s="27">
        <f t="shared" ca="1" si="12"/>
        <v>42466</v>
      </c>
      <c r="W17" s="27">
        <f t="shared" ca="1" si="13"/>
        <v>42467</v>
      </c>
      <c r="X17" s="27">
        <f t="shared" ca="1" si="14"/>
        <v>42468</v>
      </c>
      <c r="Y17" s="28">
        <f t="shared" ca="1" si="15"/>
        <v>42469</v>
      </c>
    </row>
    <row r="18" spans="1:25" x14ac:dyDescent="0.2">
      <c r="A18" s="54">
        <f t="shared" ca="1" si="6"/>
        <v>15</v>
      </c>
      <c r="B18" s="59">
        <f t="shared" ca="1" si="7"/>
        <v>42470</v>
      </c>
      <c r="C18" s="11">
        <f t="shared" ca="1" si="7"/>
        <v>42471</v>
      </c>
      <c r="D18" s="11">
        <f t="shared" ca="1" si="7"/>
        <v>42472</v>
      </c>
      <c r="E18" s="11">
        <f t="shared" ca="1" si="7"/>
        <v>42473</v>
      </c>
      <c r="F18" s="11">
        <f t="shared" ca="1" si="7"/>
        <v>42474</v>
      </c>
      <c r="G18" s="11">
        <f t="shared" ca="1" si="7"/>
        <v>42475</v>
      </c>
      <c r="H18" s="60">
        <f t="shared" ca="1" si="7"/>
        <v>42476</v>
      </c>
      <c r="J18" s="54">
        <f t="shared" ca="1" si="8"/>
        <v>17</v>
      </c>
      <c r="K18" s="59">
        <f t="shared" ca="1" si="7"/>
        <v>42479</v>
      </c>
      <c r="L18" s="11">
        <f t="shared" ca="1" si="7"/>
        <v>42480</v>
      </c>
      <c r="M18" s="11">
        <f t="shared" ca="1" si="7"/>
        <v>42481</v>
      </c>
      <c r="N18" s="11">
        <f t="shared" ca="1" si="7"/>
        <v>42482</v>
      </c>
      <c r="O18" s="11">
        <f t="shared" ca="1" si="7"/>
        <v>42483</v>
      </c>
      <c r="P18" s="11">
        <f t="shared" ca="1" si="7"/>
        <v>42484</v>
      </c>
      <c r="Q18" s="60">
        <f t="shared" ca="1" si="7"/>
        <v>42485</v>
      </c>
      <c r="S18" s="26">
        <f t="shared" ca="1" si="9"/>
        <v>42470</v>
      </c>
      <c r="T18" s="27">
        <f t="shared" ca="1" si="10"/>
        <v>42471</v>
      </c>
      <c r="U18" s="27">
        <f t="shared" ca="1" si="11"/>
        <v>42472</v>
      </c>
      <c r="V18" s="27">
        <f t="shared" ca="1" si="12"/>
        <v>42473</v>
      </c>
      <c r="W18" s="27">
        <f t="shared" ca="1" si="13"/>
        <v>42474</v>
      </c>
      <c r="X18" s="27">
        <f t="shared" ca="1" si="14"/>
        <v>42475</v>
      </c>
      <c r="Y18" s="28">
        <f t="shared" ca="1" si="15"/>
        <v>42476</v>
      </c>
    </row>
    <row r="19" spans="1:25" x14ac:dyDescent="0.2">
      <c r="A19" s="54">
        <f t="shared" ca="1" si="6"/>
        <v>16</v>
      </c>
      <c r="B19" s="59">
        <f t="shared" ca="1" si="7"/>
        <v>42477</v>
      </c>
      <c r="C19" s="11">
        <f t="shared" ca="1" si="7"/>
        <v>42478</v>
      </c>
      <c r="D19" s="11">
        <f t="shared" ca="1" si="7"/>
        <v>42479</v>
      </c>
      <c r="E19" s="11">
        <f t="shared" ca="1" si="7"/>
        <v>42480</v>
      </c>
      <c r="F19" s="11">
        <f t="shared" ca="1" si="7"/>
        <v>42481</v>
      </c>
      <c r="G19" s="11">
        <f t="shared" ca="1" si="7"/>
        <v>42482</v>
      </c>
      <c r="H19" s="60">
        <f t="shared" ca="1" si="7"/>
        <v>42483</v>
      </c>
      <c r="J19" s="54">
        <f t="shared" ca="1" si="8"/>
        <v>17</v>
      </c>
      <c r="K19" s="59">
        <f t="shared" ca="1" si="7"/>
        <v>42486</v>
      </c>
      <c r="L19" s="11">
        <f t="shared" ca="1" si="7"/>
        <v>42487</v>
      </c>
      <c r="M19" s="11">
        <f t="shared" ca="1" si="7"/>
        <v>42488</v>
      </c>
      <c r="N19" s="11">
        <f t="shared" ca="1" si="7"/>
        <v>42489</v>
      </c>
      <c r="O19" s="11">
        <f t="shared" ca="1" si="7"/>
        <v>42490</v>
      </c>
      <c r="P19" s="11" t="str">
        <f t="shared" ca="1" si="7"/>
        <v/>
      </c>
      <c r="Q19" s="60" t="str">
        <f t="shared" ca="1" si="7"/>
        <v/>
      </c>
      <c r="S19" s="26">
        <f t="shared" ca="1" si="9"/>
        <v>42477</v>
      </c>
      <c r="T19" s="27">
        <f t="shared" ca="1" si="10"/>
        <v>42478</v>
      </c>
      <c r="U19" s="27">
        <f t="shared" ca="1" si="11"/>
        <v>42479</v>
      </c>
      <c r="V19" s="27">
        <f t="shared" ca="1" si="12"/>
        <v>42480</v>
      </c>
      <c r="W19" s="27">
        <f t="shared" ca="1" si="13"/>
        <v>42481</v>
      </c>
      <c r="X19" s="27">
        <f t="shared" ca="1" si="14"/>
        <v>42482</v>
      </c>
      <c r="Y19" s="28">
        <f t="shared" ca="1" si="15"/>
        <v>42483</v>
      </c>
    </row>
    <row r="20" spans="1:25" x14ac:dyDescent="0.2">
      <c r="A20" s="54">
        <f t="shared" ca="1" si="6"/>
        <v>17</v>
      </c>
      <c r="B20" s="59">
        <f t="shared" ca="1" si="7"/>
        <v>42484</v>
      </c>
      <c r="C20" s="11">
        <f t="shared" ca="1" si="7"/>
        <v>42485</v>
      </c>
      <c r="D20" s="11">
        <f t="shared" ca="1" si="7"/>
        <v>42486</v>
      </c>
      <c r="E20" s="11">
        <f t="shared" ca="1" si="7"/>
        <v>42487</v>
      </c>
      <c r="F20" s="11">
        <f t="shared" ca="1" si="7"/>
        <v>42488</v>
      </c>
      <c r="G20" s="11">
        <f t="shared" ca="1" si="7"/>
        <v>42489</v>
      </c>
      <c r="H20" s="60">
        <f t="shared" ca="1" si="7"/>
        <v>42490</v>
      </c>
      <c r="J20" s="54" t="str">
        <f t="shared" ca="1" si="8"/>
        <v/>
      </c>
      <c r="K20" s="59" t="str">
        <f t="shared" ca="1" si="7"/>
        <v/>
      </c>
      <c r="L20" s="11" t="str">
        <f t="shared" ca="1" si="7"/>
        <v/>
      </c>
      <c r="M20" s="11" t="str">
        <f t="shared" ca="1" si="7"/>
        <v/>
      </c>
      <c r="N20" s="11" t="str">
        <f t="shared" ca="1" si="7"/>
        <v/>
      </c>
      <c r="O20" s="11" t="str">
        <f t="shared" ca="1" si="7"/>
        <v/>
      </c>
      <c r="P20" s="11" t="str">
        <f t="shared" ca="1" si="7"/>
        <v/>
      </c>
      <c r="Q20" s="60" t="str">
        <f t="shared" ca="1" si="7"/>
        <v/>
      </c>
      <c r="S20" s="26">
        <f t="shared" ca="1" si="9"/>
        <v>42484</v>
      </c>
      <c r="T20" s="27">
        <f t="shared" ca="1" si="10"/>
        <v>42485</v>
      </c>
      <c r="U20" s="27">
        <f t="shared" ca="1" si="11"/>
        <v>42486</v>
      </c>
      <c r="V20" s="27">
        <f t="shared" ca="1" si="12"/>
        <v>42487</v>
      </c>
      <c r="W20" s="27">
        <f t="shared" ca="1" si="13"/>
        <v>42488</v>
      </c>
      <c r="X20" s="27">
        <f t="shared" ca="1" si="14"/>
        <v>42489</v>
      </c>
      <c r="Y20" s="28">
        <f t="shared" ca="1" si="15"/>
        <v>42490</v>
      </c>
    </row>
    <row r="21" spans="1:25" x14ac:dyDescent="0.2">
      <c r="A21" s="54" t="str">
        <f t="shared" ca="1" si="6"/>
        <v/>
      </c>
      <c r="B21" s="61" t="str">
        <f t="shared" ca="1" si="7"/>
        <v/>
      </c>
      <c r="C21" s="62" t="str">
        <f t="shared" ca="1" si="7"/>
        <v/>
      </c>
      <c r="D21" s="62" t="str">
        <f t="shared" ca="1" si="7"/>
        <v/>
      </c>
      <c r="E21" s="62" t="str">
        <f t="shared" ca="1" si="7"/>
        <v/>
      </c>
      <c r="F21" s="62" t="str">
        <f t="shared" ca="1" si="7"/>
        <v/>
      </c>
      <c r="G21" s="62" t="str">
        <f t="shared" ca="1" si="7"/>
        <v/>
      </c>
      <c r="H21" s="63" t="str">
        <f t="shared" ca="1" si="7"/>
        <v/>
      </c>
      <c r="J21" s="54" t="str">
        <f t="shared" ca="1" si="8"/>
        <v/>
      </c>
      <c r="K21" s="61" t="str">
        <f t="shared" ca="1" si="7"/>
        <v/>
      </c>
      <c r="L21" s="62" t="str">
        <f t="shared" ca="1" si="7"/>
        <v/>
      </c>
      <c r="M21" s="62" t="str">
        <f t="shared" ca="1" si="7"/>
        <v/>
      </c>
      <c r="N21" s="62" t="str">
        <f t="shared" ca="1" si="7"/>
        <v/>
      </c>
      <c r="O21" s="62" t="str">
        <f t="shared" ca="1" si="7"/>
        <v/>
      </c>
      <c r="P21" s="62" t="str">
        <f t="shared" ca="1" si="7"/>
        <v/>
      </c>
      <c r="Q21" s="63" t="str">
        <f t="shared" ca="1" si="7"/>
        <v/>
      </c>
      <c r="S21" s="29" t="str">
        <f t="shared" ca="1" si="9"/>
        <v/>
      </c>
      <c r="T21" s="30" t="str">
        <f t="shared" ca="1" si="10"/>
        <v/>
      </c>
      <c r="U21" s="30" t="str">
        <f t="shared" ca="1" si="11"/>
        <v/>
      </c>
      <c r="V21" s="30" t="str">
        <f t="shared" ca="1" si="12"/>
        <v/>
      </c>
      <c r="W21" s="30" t="str">
        <f t="shared" ca="1" si="13"/>
        <v/>
      </c>
      <c r="X21" s="30" t="str">
        <f t="shared" ca="1" si="14"/>
        <v/>
      </c>
      <c r="Y21" s="31" t="str">
        <f t="shared" ca="1" si="15"/>
        <v/>
      </c>
    </row>
    <row r="22" spans="1:25" x14ac:dyDescent="0.2">
      <c r="B22" s="8"/>
      <c r="C22" s="8"/>
      <c r="D22" s="8"/>
      <c r="E22" s="8"/>
      <c r="F22" s="8"/>
      <c r="G22" s="8"/>
      <c r="H22" s="8"/>
      <c r="K22" s="8"/>
      <c r="L22" s="8"/>
      <c r="M22" s="8"/>
      <c r="N22" s="8"/>
      <c r="O22" s="8"/>
      <c r="P22" s="8"/>
      <c r="Q22" s="8"/>
    </row>
    <row r="23" spans="1:25" x14ac:dyDescent="0.2">
      <c r="B23" s="125">
        <f ca="1">DATE(YEAR(B14+35),MONTH(B14+35),1)</f>
        <v>42491</v>
      </c>
      <c r="C23" s="125"/>
      <c r="D23" s="125"/>
      <c r="E23" s="125"/>
      <c r="F23" s="125"/>
      <c r="G23" s="125"/>
      <c r="H23" s="125"/>
      <c r="K23" s="125">
        <f ca="1">DATE(YEAR(K14+35),MONTH(K14+35),1)</f>
        <v>42491</v>
      </c>
      <c r="L23" s="125"/>
      <c r="M23" s="125"/>
      <c r="N23" s="125"/>
      <c r="O23" s="125"/>
      <c r="P23" s="125"/>
      <c r="Q23" s="125"/>
    </row>
    <row r="24" spans="1:25" x14ac:dyDescent="0.2">
      <c r="A24" s="9" t="s">
        <v>47</v>
      </c>
      <c r="B24" s="9" t="str">
        <f>IF(startday=2,"M","Su")</f>
        <v>Su</v>
      </c>
      <c r="C24" s="9" t="str">
        <f>IF(startday=2,"Tu","M")</f>
        <v>M</v>
      </c>
      <c r="D24" s="9" t="str">
        <f>IF(startday=2,"W","Tu")</f>
        <v>Tu</v>
      </c>
      <c r="E24" s="9" t="str">
        <f>IF(startday=2,"Th","W")</f>
        <v>W</v>
      </c>
      <c r="F24" s="9" t="str">
        <f>IF(startday=2,"F","Th")</f>
        <v>Th</v>
      </c>
      <c r="G24" s="9" t="str">
        <f>IF(startday=2,"Sa","F")</f>
        <v>F</v>
      </c>
      <c r="H24" s="9" t="str">
        <f>IF(startday=2,"Su","Sa")</f>
        <v>Sa</v>
      </c>
      <c r="J24" s="9" t="s">
        <v>47</v>
      </c>
      <c r="K24" s="9" t="str">
        <f>IF(startday=2,"M","Su")</f>
        <v>Su</v>
      </c>
      <c r="L24" s="9" t="str">
        <f>IF(startday=2,"Tu","M")</f>
        <v>M</v>
      </c>
      <c r="M24" s="9" t="str">
        <f>IF(startday=2,"W","Tu")</f>
        <v>Tu</v>
      </c>
      <c r="N24" s="9" t="str">
        <f>IF(startday=2,"Th","W")</f>
        <v>W</v>
      </c>
      <c r="O24" s="9" t="str">
        <f>IF(startday=2,"F","Th")</f>
        <v>Th</v>
      </c>
      <c r="P24" s="9" t="str">
        <f>IF(startday=2,"Sa","F")</f>
        <v>F</v>
      </c>
      <c r="Q24" s="9" t="str">
        <f>IF(startday=2,"Su","Sa")</f>
        <v>Sa</v>
      </c>
    </row>
    <row r="25" spans="1:25" x14ac:dyDescent="0.2">
      <c r="A25" s="54">
        <f t="shared" ref="A25:A30" ca="1" si="16">IF(AND(B25="",H25=""),"",IF(weekNumOpt="US",WEEKNUM(MAX(B25:H25),$T$1),1+INT((MAX(B25:H25)-DATE(YEAR(MAX(B25:H25)+4-WEEKDAY(MAX(B25:H25)+6)),1,5)+WEEKDAY(DATE(YEAR(MAX(B25:H25)+4-WEEKDAY(MAX(B25:H25)+6)),1,3)))/7)))</f>
        <v>18</v>
      </c>
      <c r="B25" s="11">
        <f t="shared" ref="B25:Q30" ca="1" si="17">IF(MONTH($B$23)&lt;&gt;MONTH($B$23-WEEKDAY($B$23,startday)+(ROW(B25)-ROW($B$25))*7+(COLUMN(B25)-COLUMN($B$25)+1)),"",$B$23-WEEKDAY($B$23,startday)+(ROW(B25)-ROW($B$25))*7+(COLUMN(B25)-COLUMN($B$25)+1))</f>
        <v>42491</v>
      </c>
      <c r="C25" s="11">
        <f t="shared" ca="1" si="17"/>
        <v>42492</v>
      </c>
      <c r="D25" s="11">
        <f t="shared" ca="1" si="17"/>
        <v>42493</v>
      </c>
      <c r="E25" s="11">
        <f t="shared" ca="1" si="17"/>
        <v>42494</v>
      </c>
      <c r="F25" s="11">
        <f t="shared" ca="1" si="17"/>
        <v>42495</v>
      </c>
      <c r="G25" s="11">
        <f t="shared" ca="1" si="17"/>
        <v>42496</v>
      </c>
      <c r="H25" s="11">
        <f t="shared" ca="1" si="17"/>
        <v>42497</v>
      </c>
      <c r="J25" s="54">
        <f t="shared" ref="J25:J30" ca="1" si="18">IF(AND(K25="",Q25=""),"",IF(weekNumOpt="US",WEEKNUM(MAX(K25:Q25),$T$1),1+INT((MAX(K25:Q25)-DATE(YEAR(MAX(K25:Q25)+4-WEEKDAY(MAX(K25:Q25)+6)),1,5)+WEEKDAY(DATE(YEAR(MAX(K25:Q25)+4-WEEKDAY(MAX(K25:Q25)+6)),1,3)))/7)))</f>
        <v>20</v>
      </c>
      <c r="K25" s="11">
        <f t="shared" ca="1" si="17"/>
        <v>42500</v>
      </c>
      <c r="L25" s="11">
        <f t="shared" ca="1" si="17"/>
        <v>42501</v>
      </c>
      <c r="M25" s="11">
        <f t="shared" ca="1" si="17"/>
        <v>42502</v>
      </c>
      <c r="N25" s="11">
        <f t="shared" ca="1" si="17"/>
        <v>42503</v>
      </c>
      <c r="O25" s="11">
        <f t="shared" ca="1" si="17"/>
        <v>42504</v>
      </c>
      <c r="P25" s="11">
        <f t="shared" ca="1" si="17"/>
        <v>42505</v>
      </c>
      <c r="Q25" s="11">
        <f t="shared" ca="1" si="17"/>
        <v>42506</v>
      </c>
      <c r="S25" s="23">
        <f t="shared" ref="S25:S30" ca="1" si="19">B25</f>
        <v>42491</v>
      </c>
      <c r="T25" s="24">
        <f t="shared" ref="T25:T30" ca="1" si="20">C25</f>
        <v>42492</v>
      </c>
      <c r="U25" s="24">
        <f t="shared" ref="U25:U30" ca="1" si="21">D25</f>
        <v>42493</v>
      </c>
      <c r="V25" s="24">
        <f t="shared" ref="V25:V30" ca="1" si="22">E25</f>
        <v>42494</v>
      </c>
      <c r="W25" s="24">
        <f t="shared" ref="W25:W30" ca="1" si="23">F25</f>
        <v>42495</v>
      </c>
      <c r="X25" s="24">
        <f t="shared" ref="X25:X30" ca="1" si="24">G25</f>
        <v>42496</v>
      </c>
      <c r="Y25" s="25">
        <f t="shared" ref="Y25:Y30" ca="1" si="25">H25</f>
        <v>42497</v>
      </c>
    </row>
    <row r="26" spans="1:25" x14ac:dyDescent="0.2">
      <c r="A26" s="54">
        <f t="shared" ca="1" si="16"/>
        <v>19</v>
      </c>
      <c r="B26" s="11">
        <f t="shared" ca="1" si="17"/>
        <v>42498</v>
      </c>
      <c r="C26" s="11">
        <f t="shared" ca="1" si="17"/>
        <v>42499</v>
      </c>
      <c r="D26" s="11">
        <f t="shared" ca="1" si="17"/>
        <v>42500</v>
      </c>
      <c r="E26" s="11">
        <f t="shared" ca="1" si="17"/>
        <v>42501</v>
      </c>
      <c r="F26" s="11">
        <f t="shared" ca="1" si="17"/>
        <v>42502</v>
      </c>
      <c r="G26" s="11">
        <f t="shared" ca="1" si="17"/>
        <v>42503</v>
      </c>
      <c r="H26" s="11">
        <f t="shared" ca="1" si="17"/>
        <v>42504</v>
      </c>
      <c r="J26" s="54">
        <f t="shared" ca="1" si="18"/>
        <v>21</v>
      </c>
      <c r="K26" s="11">
        <f t="shared" ca="1" si="17"/>
        <v>42507</v>
      </c>
      <c r="L26" s="11">
        <f t="shared" ca="1" si="17"/>
        <v>42508</v>
      </c>
      <c r="M26" s="11">
        <f t="shared" ca="1" si="17"/>
        <v>42509</v>
      </c>
      <c r="N26" s="11">
        <f t="shared" ca="1" si="17"/>
        <v>42510</v>
      </c>
      <c r="O26" s="11">
        <f t="shared" ca="1" si="17"/>
        <v>42511</v>
      </c>
      <c r="P26" s="11">
        <f t="shared" ca="1" si="17"/>
        <v>42512</v>
      </c>
      <c r="Q26" s="11">
        <f t="shared" ca="1" si="17"/>
        <v>42513</v>
      </c>
      <c r="S26" s="26">
        <f t="shared" ca="1" si="19"/>
        <v>42498</v>
      </c>
      <c r="T26" s="27">
        <f t="shared" ca="1" si="20"/>
        <v>42499</v>
      </c>
      <c r="U26" s="27">
        <f t="shared" ca="1" si="21"/>
        <v>42500</v>
      </c>
      <c r="V26" s="27">
        <f t="shared" ca="1" si="22"/>
        <v>42501</v>
      </c>
      <c r="W26" s="27">
        <f t="shared" ca="1" si="23"/>
        <v>42502</v>
      </c>
      <c r="X26" s="27">
        <f t="shared" ca="1" si="24"/>
        <v>42503</v>
      </c>
      <c r="Y26" s="28">
        <f t="shared" ca="1" si="25"/>
        <v>42504</v>
      </c>
    </row>
    <row r="27" spans="1:25" x14ac:dyDescent="0.2">
      <c r="A27" s="54">
        <f t="shared" ca="1" si="16"/>
        <v>20</v>
      </c>
      <c r="B27" s="11">
        <f t="shared" ca="1" si="17"/>
        <v>42505</v>
      </c>
      <c r="C27" s="11">
        <f t="shared" ca="1" si="17"/>
        <v>42506</v>
      </c>
      <c r="D27" s="11">
        <f t="shared" ca="1" si="17"/>
        <v>42507</v>
      </c>
      <c r="E27" s="11">
        <f t="shared" ca="1" si="17"/>
        <v>42508</v>
      </c>
      <c r="F27" s="11">
        <f t="shared" ca="1" si="17"/>
        <v>42509</v>
      </c>
      <c r="G27" s="11">
        <f t="shared" ca="1" si="17"/>
        <v>42510</v>
      </c>
      <c r="H27" s="11">
        <f t="shared" ca="1" si="17"/>
        <v>42511</v>
      </c>
      <c r="J27" s="54">
        <f t="shared" ca="1" si="18"/>
        <v>22</v>
      </c>
      <c r="K27" s="11">
        <f t="shared" ca="1" si="17"/>
        <v>42514</v>
      </c>
      <c r="L27" s="11">
        <f t="shared" ca="1" si="17"/>
        <v>42515</v>
      </c>
      <c r="M27" s="11">
        <f t="shared" ca="1" si="17"/>
        <v>42516</v>
      </c>
      <c r="N27" s="11">
        <f t="shared" ca="1" si="17"/>
        <v>42517</v>
      </c>
      <c r="O27" s="11">
        <f t="shared" ca="1" si="17"/>
        <v>42518</v>
      </c>
      <c r="P27" s="11">
        <f t="shared" ca="1" si="17"/>
        <v>42519</v>
      </c>
      <c r="Q27" s="11">
        <f t="shared" ca="1" si="17"/>
        <v>42520</v>
      </c>
      <c r="S27" s="26">
        <f t="shared" ca="1" si="19"/>
        <v>42505</v>
      </c>
      <c r="T27" s="27">
        <f t="shared" ca="1" si="20"/>
        <v>42506</v>
      </c>
      <c r="U27" s="27">
        <f t="shared" ca="1" si="21"/>
        <v>42507</v>
      </c>
      <c r="V27" s="27">
        <f t="shared" ca="1" si="22"/>
        <v>42508</v>
      </c>
      <c r="W27" s="27">
        <f t="shared" ca="1" si="23"/>
        <v>42509</v>
      </c>
      <c r="X27" s="27">
        <f t="shared" ca="1" si="24"/>
        <v>42510</v>
      </c>
      <c r="Y27" s="28">
        <f t="shared" ca="1" si="25"/>
        <v>42511</v>
      </c>
    </row>
    <row r="28" spans="1:25" x14ac:dyDescent="0.2">
      <c r="A28" s="54">
        <f t="shared" ca="1" si="16"/>
        <v>21</v>
      </c>
      <c r="B28" s="11">
        <f t="shared" ca="1" si="17"/>
        <v>42512</v>
      </c>
      <c r="C28" s="11">
        <f t="shared" ca="1" si="17"/>
        <v>42513</v>
      </c>
      <c r="D28" s="11">
        <f t="shared" ca="1" si="17"/>
        <v>42514</v>
      </c>
      <c r="E28" s="11">
        <f t="shared" ca="1" si="17"/>
        <v>42515</v>
      </c>
      <c r="F28" s="11">
        <f t="shared" ca="1" si="17"/>
        <v>42516</v>
      </c>
      <c r="G28" s="11">
        <f t="shared" ca="1" si="17"/>
        <v>42517</v>
      </c>
      <c r="H28" s="11">
        <f t="shared" ca="1" si="17"/>
        <v>42518</v>
      </c>
      <c r="J28" s="54">
        <f t="shared" ca="1" si="18"/>
        <v>22</v>
      </c>
      <c r="K28" s="11">
        <f t="shared" ca="1" si="17"/>
        <v>42521</v>
      </c>
      <c r="L28" s="11" t="str">
        <f t="shared" ca="1" si="17"/>
        <v/>
      </c>
      <c r="M28" s="11" t="str">
        <f t="shared" ca="1" si="17"/>
        <v/>
      </c>
      <c r="N28" s="11" t="str">
        <f t="shared" ca="1" si="17"/>
        <v/>
      </c>
      <c r="O28" s="11" t="str">
        <f t="shared" ca="1" si="17"/>
        <v/>
      </c>
      <c r="P28" s="11" t="str">
        <f t="shared" ca="1" si="17"/>
        <v/>
      </c>
      <c r="Q28" s="11" t="str">
        <f t="shared" ca="1" si="17"/>
        <v/>
      </c>
      <c r="S28" s="26">
        <f t="shared" ca="1" si="19"/>
        <v>42512</v>
      </c>
      <c r="T28" s="27">
        <f t="shared" ca="1" si="20"/>
        <v>42513</v>
      </c>
      <c r="U28" s="27">
        <f t="shared" ca="1" si="21"/>
        <v>42514</v>
      </c>
      <c r="V28" s="27">
        <f t="shared" ca="1" si="22"/>
        <v>42515</v>
      </c>
      <c r="W28" s="27">
        <f t="shared" ca="1" si="23"/>
        <v>42516</v>
      </c>
      <c r="X28" s="27">
        <f t="shared" ca="1" si="24"/>
        <v>42517</v>
      </c>
      <c r="Y28" s="28">
        <f t="shared" ca="1" si="25"/>
        <v>42518</v>
      </c>
    </row>
    <row r="29" spans="1:25" x14ac:dyDescent="0.2">
      <c r="A29" s="54">
        <f t="shared" ca="1" si="16"/>
        <v>22</v>
      </c>
      <c r="B29" s="11">
        <f t="shared" ca="1" si="17"/>
        <v>42519</v>
      </c>
      <c r="C29" s="11">
        <f t="shared" ca="1" si="17"/>
        <v>42520</v>
      </c>
      <c r="D29" s="11">
        <f t="shared" ca="1" si="17"/>
        <v>42521</v>
      </c>
      <c r="E29" s="11" t="str">
        <f t="shared" ca="1" si="17"/>
        <v/>
      </c>
      <c r="F29" s="11" t="str">
        <f t="shared" ca="1" si="17"/>
        <v/>
      </c>
      <c r="G29" s="11" t="str">
        <f t="shared" ca="1" si="17"/>
        <v/>
      </c>
      <c r="H29" s="11" t="str">
        <f t="shared" ca="1" si="17"/>
        <v/>
      </c>
      <c r="J29" s="54" t="str">
        <f t="shared" ca="1" si="18"/>
        <v/>
      </c>
      <c r="K29" s="11" t="str">
        <f t="shared" ca="1" si="17"/>
        <v/>
      </c>
      <c r="L29" s="11" t="str">
        <f t="shared" ca="1" si="17"/>
        <v/>
      </c>
      <c r="M29" s="11" t="str">
        <f t="shared" ca="1" si="17"/>
        <v/>
      </c>
      <c r="N29" s="11" t="str">
        <f t="shared" ca="1" si="17"/>
        <v/>
      </c>
      <c r="O29" s="11" t="str">
        <f t="shared" ca="1" si="17"/>
        <v/>
      </c>
      <c r="P29" s="11" t="str">
        <f t="shared" ca="1" si="17"/>
        <v/>
      </c>
      <c r="Q29" s="11" t="str">
        <f t="shared" ca="1" si="17"/>
        <v/>
      </c>
      <c r="S29" s="26">
        <f t="shared" ca="1" si="19"/>
        <v>42519</v>
      </c>
      <c r="T29" s="27">
        <f t="shared" ca="1" si="20"/>
        <v>42520</v>
      </c>
      <c r="U29" s="27">
        <f t="shared" ca="1" si="21"/>
        <v>42521</v>
      </c>
      <c r="V29" s="27" t="str">
        <f t="shared" ca="1" si="22"/>
        <v/>
      </c>
      <c r="W29" s="27" t="str">
        <f t="shared" ca="1" si="23"/>
        <v/>
      </c>
      <c r="X29" s="27" t="str">
        <f t="shared" ca="1" si="24"/>
        <v/>
      </c>
      <c r="Y29" s="28" t="str">
        <f t="shared" ca="1" si="25"/>
        <v/>
      </c>
    </row>
    <row r="30" spans="1:25" x14ac:dyDescent="0.2">
      <c r="A30" s="54" t="str">
        <f t="shared" ca="1" si="16"/>
        <v/>
      </c>
      <c r="B30" s="11" t="str">
        <f t="shared" ca="1" si="17"/>
        <v/>
      </c>
      <c r="C30" s="11" t="str">
        <f t="shared" ca="1" si="17"/>
        <v/>
      </c>
      <c r="D30" s="11" t="str">
        <f t="shared" ca="1" si="17"/>
        <v/>
      </c>
      <c r="E30" s="11" t="str">
        <f t="shared" ca="1" si="17"/>
        <v/>
      </c>
      <c r="F30" s="11" t="str">
        <f t="shared" ca="1" si="17"/>
        <v/>
      </c>
      <c r="G30" s="11" t="str">
        <f t="shared" ca="1" si="17"/>
        <v/>
      </c>
      <c r="H30" s="11" t="str">
        <f t="shared" ca="1" si="17"/>
        <v/>
      </c>
      <c r="J30" s="54" t="str">
        <f t="shared" ca="1" si="18"/>
        <v/>
      </c>
      <c r="K30" s="11" t="str">
        <f t="shared" ca="1" si="17"/>
        <v/>
      </c>
      <c r="L30" s="11" t="str">
        <f t="shared" ca="1" si="17"/>
        <v/>
      </c>
      <c r="M30" s="11" t="str">
        <f t="shared" ca="1" si="17"/>
        <v/>
      </c>
      <c r="N30" s="11" t="str">
        <f t="shared" ca="1" si="17"/>
        <v/>
      </c>
      <c r="O30" s="11" t="str">
        <f t="shared" ca="1" si="17"/>
        <v/>
      </c>
      <c r="P30" s="11" t="str">
        <f t="shared" ca="1" si="17"/>
        <v/>
      </c>
      <c r="Q30" s="11" t="str">
        <f t="shared" ca="1" si="17"/>
        <v/>
      </c>
      <c r="S30" s="29" t="str">
        <f t="shared" ca="1" si="19"/>
        <v/>
      </c>
      <c r="T30" s="30" t="str">
        <f t="shared" ca="1" si="20"/>
        <v/>
      </c>
      <c r="U30" s="30" t="str">
        <f t="shared" ca="1" si="21"/>
        <v/>
      </c>
      <c r="V30" s="30" t="str">
        <f t="shared" ca="1" si="22"/>
        <v/>
      </c>
      <c r="W30" s="30" t="str">
        <f t="shared" ca="1" si="23"/>
        <v/>
      </c>
      <c r="X30" s="30" t="str">
        <f t="shared" ca="1" si="24"/>
        <v/>
      </c>
      <c r="Y30" s="31" t="str">
        <f t="shared" ca="1" si="25"/>
        <v/>
      </c>
    </row>
    <row r="31" spans="1:25" x14ac:dyDescent="0.2">
      <c r="B31" s="11"/>
      <c r="C31" s="11"/>
      <c r="D31" s="11"/>
      <c r="E31" s="11"/>
      <c r="F31" s="11"/>
      <c r="G31" s="11"/>
      <c r="H31" s="11"/>
      <c r="K31" s="11"/>
      <c r="L31" s="11"/>
      <c r="M31" s="11"/>
      <c r="N31" s="11"/>
      <c r="O31" s="11"/>
      <c r="P31" s="11"/>
      <c r="Q31" s="11"/>
    </row>
    <row r="32" spans="1:25" x14ac:dyDescent="0.2">
      <c r="J32" s="54"/>
    </row>
  </sheetData>
  <mergeCells count="6">
    <mergeCell ref="B14:H14"/>
    <mergeCell ref="B5:H5"/>
    <mergeCell ref="B23:H23"/>
    <mergeCell ref="K5:Q5"/>
    <mergeCell ref="K14:Q14"/>
    <mergeCell ref="K23:Q23"/>
  </mergeCells>
  <phoneticPr fontId="0" type="noConversion"/>
  <conditionalFormatting sqref="B16:H21">
    <cfRule type="cellIs" dxfId="2" priority="2" stopIfTrue="1" operator="equal">
      <formula>theDate</formula>
    </cfRule>
  </conditionalFormatting>
  <conditionalFormatting sqref="K16:Q21">
    <cfRule type="cellIs" dxfId="1" priority="1" operator="equal">
      <formula>theDate+1</formula>
    </cfRule>
  </conditionalFormatting>
  <dataValidations count="2">
    <dataValidation type="list" allowBlank="1" showInputMessage="1" showErrorMessage="1" sqref="X1">
      <formula1>"US,ISO"</formula1>
    </dataValidation>
    <dataValidation type="list" allowBlank="1" showInputMessage="1" showErrorMessage="1" sqref="T1">
      <formula1>"1,2"</formula1>
    </dataValidation>
  </dataValidations>
  <pageMargins left="0.75" right="0.75" top="1" bottom="1" header="0.5" footer="0.5"/>
  <pageSetup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A3266F47-F642-4DB3-A719-FF553D1A1D91}">
            <xm:f>VALUE(TEXT(Planner!$D$2,"dd"))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A14:H14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Planner</vt:lpstr>
      <vt:lpstr>Holidays</vt:lpstr>
      <vt:lpstr>MiniCalendars</vt:lpstr>
      <vt:lpstr>arr_holiday</vt:lpstr>
      <vt:lpstr>arr_holidaydate</vt:lpstr>
      <vt:lpstr>month</vt:lpstr>
      <vt:lpstr>Planner!Print_Area</vt:lpstr>
      <vt:lpstr>startday</vt:lpstr>
      <vt:lpstr>theDate</vt:lpstr>
      <vt:lpstr>weekNumOpt</vt:lpstr>
      <vt:lpstr>year</vt:lpstr>
    </vt:vector>
  </TitlesOfParts>
  <Company>Vertex42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Planner</dc:title>
  <dc:creator>www.vertex42.com</dc:creator>
  <dc:description>(c) 2009 Vertex42 LLC. All Rights Reserved.</dc:description>
  <cp:lastModifiedBy>Ash Weeks</cp:lastModifiedBy>
  <cp:lastPrinted>2016-04-28T23:52:18Z</cp:lastPrinted>
  <dcterms:created xsi:type="dcterms:W3CDTF">2004-08-16T18:44:14Z</dcterms:created>
  <dcterms:modified xsi:type="dcterms:W3CDTF">2016-04-28T23:52:30Z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 Vertex42 LLC</vt:lpwstr>
  </property>
  <property fmtid="{D5CDD505-2E9C-101B-9397-08002B2CF9AE}" pid="3" name="Version">
    <vt:lpwstr>1.0.2</vt:lpwstr>
  </property>
</Properties>
</file>